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72" windowWidth="9420" windowHeight="4968" tabRatio="601" activeTab="0"/>
  </bookViews>
  <sheets>
    <sheet name="KLSE BALANCE SHEET" sheetId="1" r:id="rId1"/>
    <sheet name="INCOME STATEMENT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<sst xmlns="http://schemas.openxmlformats.org/spreadsheetml/2006/main" count="162" uniqueCount="133">
  <si>
    <t>Extraordinary items</t>
  </si>
  <si>
    <t>Cash and bank balances</t>
  </si>
  <si>
    <t>Provision for taxation</t>
  </si>
  <si>
    <t>Amount owing to directors</t>
  </si>
  <si>
    <t>Term loan</t>
  </si>
  <si>
    <t>As at</t>
  </si>
  <si>
    <t>RM'000</t>
  </si>
  <si>
    <t>UNIMECH GROUP BERHAD</t>
  </si>
  <si>
    <t xml:space="preserve"> </t>
  </si>
  <si>
    <t>Exceptional items</t>
  </si>
  <si>
    <t>Goodwill on consolidation</t>
  </si>
  <si>
    <t>Proposed dividend</t>
  </si>
  <si>
    <t>Share capital</t>
  </si>
  <si>
    <t>(Company No : 407580-X)</t>
  </si>
  <si>
    <t>(Incorporated in Malaysia)</t>
  </si>
  <si>
    <t xml:space="preserve">CONSOLIDATED BALANCE SHEET </t>
  </si>
  <si>
    <t>end of</t>
  </si>
  <si>
    <t>preceding</t>
  </si>
  <si>
    <t>current</t>
  </si>
  <si>
    <t>financial</t>
  </si>
  <si>
    <t>quarter</t>
  </si>
  <si>
    <t>year end</t>
  </si>
  <si>
    <t>1.</t>
  </si>
  <si>
    <t>2.</t>
  </si>
  <si>
    <t>Investment in associated company</t>
  </si>
  <si>
    <t>3.</t>
  </si>
  <si>
    <t xml:space="preserve">5. </t>
  </si>
  <si>
    <t>Current assets</t>
  </si>
  <si>
    <t>Fixed deposit with licensed banks</t>
  </si>
  <si>
    <t>7.</t>
  </si>
  <si>
    <t>Current liabilities</t>
  </si>
  <si>
    <t>Short term borrowings</t>
  </si>
  <si>
    <t>8.</t>
  </si>
  <si>
    <t>9.</t>
  </si>
  <si>
    <t>Shareholders' funds</t>
  </si>
  <si>
    <t>Retained profit</t>
  </si>
  <si>
    <t>Minority interests</t>
  </si>
  <si>
    <t>Long term borrowings</t>
  </si>
  <si>
    <t>Hire purchase creditors</t>
  </si>
  <si>
    <t>Deferred tax</t>
  </si>
  <si>
    <t>Net tangible assets per share (RM)</t>
  </si>
  <si>
    <t xml:space="preserve">INDIVIDUAL  QUARTER </t>
  </si>
  <si>
    <t>CUMULATIVE QUARTER</t>
  </si>
  <si>
    <t>(a)</t>
  </si>
  <si>
    <t>(b)</t>
  </si>
  <si>
    <t>(c)</t>
  </si>
  <si>
    <t>Depreciation and amortisation</t>
  </si>
  <si>
    <t>(d)</t>
  </si>
  <si>
    <t>(e)</t>
  </si>
  <si>
    <t>(f)</t>
  </si>
  <si>
    <t xml:space="preserve">(g) </t>
  </si>
  <si>
    <t>(h)</t>
  </si>
  <si>
    <t>(i)</t>
  </si>
  <si>
    <t>(j)</t>
  </si>
  <si>
    <t>(k)</t>
  </si>
  <si>
    <t>deducting any provision for preference dividends,</t>
  </si>
  <si>
    <t>if any :</t>
  </si>
  <si>
    <t>(ii)</t>
  </si>
  <si>
    <t>Investment  income</t>
  </si>
  <si>
    <t>exceptional items, income tax, minority</t>
  </si>
  <si>
    <t>interests and extraordinary items</t>
  </si>
  <si>
    <t>(iii)</t>
  </si>
  <si>
    <t>Less minority interests</t>
  </si>
  <si>
    <t>of the Company</t>
  </si>
  <si>
    <t>(l)</t>
  </si>
  <si>
    <t>10.</t>
  </si>
  <si>
    <t>11.</t>
  </si>
  <si>
    <t>AND ITS SUBSIDIARIES</t>
  </si>
  <si>
    <t>(The figures have not been audited)</t>
  </si>
  <si>
    <t>CURRENT</t>
  </si>
  <si>
    <t xml:space="preserve">YEAR </t>
  </si>
  <si>
    <t>QUARTER</t>
  </si>
  <si>
    <t>PRECEDING YEAR</t>
  </si>
  <si>
    <t xml:space="preserve">CORRESPONDING </t>
  </si>
  <si>
    <t xml:space="preserve">CURRENT </t>
  </si>
  <si>
    <t>YEAR</t>
  </si>
  <si>
    <t>TO DATE</t>
  </si>
  <si>
    <t>CORRESPONDING</t>
  </si>
  <si>
    <t>PERIOD</t>
  </si>
  <si>
    <t>Share in the results of associated company</t>
  </si>
  <si>
    <t>Net current assets/(liabilities)</t>
  </si>
  <si>
    <t>Long term investments</t>
  </si>
  <si>
    <t>Share premium</t>
  </si>
  <si>
    <t>Quoted investments</t>
  </si>
  <si>
    <t>4.</t>
  </si>
  <si>
    <t>Revenue</t>
  </si>
  <si>
    <t>Operating profit before finance cost, depreciation,</t>
  </si>
  <si>
    <t>Finance cost</t>
  </si>
  <si>
    <t>Exchange fluctuation reserve</t>
  </si>
  <si>
    <t>6.</t>
  </si>
  <si>
    <t>Basic  (based  on 41,000,000 ordinary shares;</t>
  </si>
  <si>
    <t>Property, plant and equipment</t>
  </si>
  <si>
    <t>Inventories</t>
  </si>
  <si>
    <t>Trade payables</t>
  </si>
  <si>
    <t>Other payables</t>
  </si>
  <si>
    <t xml:space="preserve">Other income </t>
  </si>
  <si>
    <t>Operating profit before income tax, minority interests</t>
  </si>
  <si>
    <t>and extraordinary items</t>
  </si>
  <si>
    <t xml:space="preserve">Profit before income tax, minority interest and </t>
  </si>
  <si>
    <t>extraordinary items</t>
  </si>
  <si>
    <t>Income tax</t>
  </si>
  <si>
    <t>Profit after taxation before deducting minority interest</t>
  </si>
  <si>
    <t>Less minority interest</t>
  </si>
  <si>
    <t xml:space="preserve">Net profit from ordinary activities attributable </t>
  </si>
  <si>
    <t>Net profit after taxation and extraordinary items</t>
  </si>
  <si>
    <t xml:space="preserve">to members of the Company </t>
  </si>
  <si>
    <t>attributable to members of the Company</t>
  </si>
  <si>
    <t>Extraordinary items attributable to members</t>
  </si>
  <si>
    <t>Trade receivables</t>
  </si>
  <si>
    <t>Other receivables</t>
  </si>
  <si>
    <t>(m)</t>
  </si>
  <si>
    <t>Earnings per share based on 2 (m) above after</t>
  </si>
  <si>
    <t xml:space="preserve">Fully diluted </t>
  </si>
  <si>
    <t>Dividend per share (sen)</t>
  </si>
  <si>
    <t>Dividend Description</t>
  </si>
  <si>
    <t>5.</t>
  </si>
  <si>
    <t>AS AT 31 DECEMBER 2000</t>
  </si>
  <si>
    <t>cumulative quarter current year to date) (sen)</t>
  </si>
  <si>
    <t>Pre-acquisition (profit)/loss</t>
  </si>
  <si>
    <t>Not Applicable</t>
  </si>
  <si>
    <t>31 Dec 2001</t>
  </si>
  <si>
    <t>Development expenditure</t>
  </si>
  <si>
    <t>31 DECEMBER  2001</t>
  </si>
  <si>
    <t>31/12/2001</t>
  </si>
  <si>
    <t>31/12/2000</t>
  </si>
  <si>
    <t>12.</t>
  </si>
  <si>
    <t>13</t>
  </si>
  <si>
    <t>14.</t>
  </si>
  <si>
    <t xml:space="preserve">QUARTERLY REPORT ON CONSOLIDATED INCOME STATEMENT FOR THE FOURTH FINANCIAL QUARTER ENDED  </t>
  </si>
  <si>
    <t>AS AT 31 DECEMBER 2001</t>
  </si>
  <si>
    <t xml:space="preserve">quarter and 34,597,535 ordinary shares for the </t>
  </si>
  <si>
    <t>2000 : 41,000,000 ordinary shares for the 4th</t>
  </si>
  <si>
    <t>31 Dec 2000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</si>
</sst>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* #,##0.0_);_(* \(#,##0.0\);_(* &quot;-&quot;??_);_(@_)"/>
    <numFmt numFmtId="167" formatCode="0.0%"/>
    <numFmt numFmtId="168" formatCode="0.0000"/>
    <numFmt numFmtId="169" formatCode="0.000"/>
    <numFmt numFmtId="170" formatCode="0.0"/>
    <numFmt numFmtId="171" formatCode="0.00E+00;\ĝ"/>
    <numFmt numFmtId="172" formatCode="0.00E+00;\涼"/>
    <numFmt numFmtId="173" formatCode="0.0E+00;\涼"/>
    <numFmt numFmtId="174" formatCode="0E+00;\涼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_);_(@_)"/>
    <numFmt numFmtId="178" formatCode="m/d/yyyy"/>
    <numFmt numFmtId="179" formatCode="_(* #,##0.00_);_(* \(#,##0.00\);_(* &quot;-&quot;???_);_(@_)"/>
    <numFmt numFmtId="180" formatCode="_(* #,##0.000000_);_(* \(#,##0.000000\);_(* &quot;-&quot;??????_);_(@_)"/>
    <numFmt numFmtId="181" formatCode="_(* #,##0.0_);_(* \(#,##0.0\);_(* &quot;-&quot;_);_(@_)"/>
    <numFmt numFmtId="182" formatCode="_(* #,##0.00_);_(* \(#,##0.00\);_(* &quot;-&quot;_);_(@_)"/>
    <numFmt numFmtId="183" formatCode="_(* #,##0.0_);_(* \(#,##0.0\);_(* &quot;-&quot;???_);_(@_)"/>
    <numFmt numFmtId="184" formatCode="_(* #,##0_);_(* \(#,##0\);_(* &quot;-&quot;???_);_(@_)"/>
    <numFmt numFmtId="185" formatCode="_(* #,##0.00000_);_(* \(#,##0.00000\);_(* &quot;-&quot;?????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_);_(* \(#,##0.00000\);_(* &quot;-&quot;??_);_(@_)"/>
    <numFmt numFmtId="191" formatCode="_(* #,##0.000000_);_(* \(#,##0.000000\);_(* &quot;-&quot;??_);_(@_)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1" fillId="3" borderId="1" applyNumberFormat="0" applyBorder="0" applyAlignment="0" applyProtection="0"/>
    <xf numFmtId="165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Alignment="1" quotePrefix="1">
      <alignment/>
    </xf>
    <xf numFmtId="164" fontId="5" fillId="0" borderId="0" xfId="15" applyNumberFormat="1" applyFont="1" applyAlignment="1">
      <alignment/>
    </xf>
    <xf numFmtId="164" fontId="5" fillId="0" borderId="0" xfId="15" applyNumberFormat="1" applyFont="1" applyAlignment="1">
      <alignment horizontal="center"/>
    </xf>
    <xf numFmtId="164" fontId="5" fillId="0" borderId="2" xfId="15" applyNumberFormat="1" applyFont="1" applyBorder="1" applyAlignment="1">
      <alignment/>
    </xf>
    <xf numFmtId="164" fontId="5" fillId="0" borderId="2" xfId="15" applyNumberFormat="1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164" fontId="5" fillId="0" borderId="3" xfId="15" applyNumberFormat="1" applyFont="1" applyBorder="1" applyAlignment="1">
      <alignment horizontal="center"/>
    </xf>
    <xf numFmtId="164" fontId="5" fillId="0" borderId="4" xfId="15" applyNumberFormat="1" applyFont="1" applyBorder="1" applyAlignment="1">
      <alignment/>
    </xf>
    <xf numFmtId="164" fontId="5" fillId="0" borderId="4" xfId="15" applyNumberFormat="1" applyFont="1" applyBorder="1" applyAlignment="1">
      <alignment horizontal="center"/>
    </xf>
    <xf numFmtId="164" fontId="5" fillId="0" borderId="1" xfId="15" applyNumberFormat="1" applyFont="1" applyBorder="1" applyAlignment="1">
      <alignment/>
    </xf>
    <xf numFmtId="164" fontId="5" fillId="0" borderId="1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/>
    </xf>
    <xf numFmtId="164" fontId="5" fillId="0" borderId="5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6" xfId="15" applyNumberFormat="1" applyFont="1" applyBorder="1" applyAlignment="1">
      <alignment/>
    </xf>
    <xf numFmtId="164" fontId="5" fillId="0" borderId="6" xfId="15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 horizontal="center"/>
    </xf>
    <xf numFmtId="164" fontId="5" fillId="0" borderId="7" xfId="15" applyNumberFormat="1" applyFont="1" applyBorder="1" applyAlignment="1">
      <alignment horizontal="center"/>
    </xf>
    <xf numFmtId="164" fontId="5" fillId="0" borderId="8" xfId="15" applyNumberFormat="1" applyFont="1" applyBorder="1" applyAlignment="1">
      <alignment horizontal="center"/>
    </xf>
    <xf numFmtId="164" fontId="5" fillId="0" borderId="9" xfId="15" applyNumberFormat="1" applyFont="1" applyBorder="1" applyAlignment="1">
      <alignment horizontal="center"/>
    </xf>
    <xf numFmtId="164" fontId="5" fillId="0" borderId="10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5" fontId="5" fillId="0" borderId="0" xfId="0" applyNumberFormat="1" applyFont="1" applyAlignment="1" quotePrefix="1">
      <alignment horizontal="centerContinuous"/>
    </xf>
    <xf numFmtId="14" fontId="5" fillId="0" borderId="0" xfId="0" applyNumberFormat="1" applyFont="1" applyAlignment="1">
      <alignment horizontal="center"/>
    </xf>
    <xf numFmtId="43" fontId="5" fillId="0" borderId="6" xfId="15" applyNumberFormat="1" applyFont="1" applyBorder="1" applyAlignment="1">
      <alignment/>
    </xf>
    <xf numFmtId="43" fontId="5" fillId="0" borderId="6" xfId="15" applyNumberFormat="1" applyFont="1" applyBorder="1" applyAlignment="1">
      <alignment horizontal="center"/>
    </xf>
    <xf numFmtId="164" fontId="5" fillId="0" borderId="12" xfId="15" applyNumberFormat="1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2" xfId="15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5" fillId="0" borderId="6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9" xfId="0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48">
      <selection activeCell="L18" sqref="L18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3.57421875" style="0" customWidth="1"/>
    <col min="10" max="10" width="14.00390625" style="0" customWidth="1"/>
    <col min="11" max="11" width="3.28125" style="0" customWidth="1"/>
    <col min="12" max="12" width="14.57421875" style="0" customWidth="1"/>
  </cols>
  <sheetData>
    <row r="1" spans="1:13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</row>
    <row r="2" spans="1:13" ht="12.75" customHeight="1">
      <c r="A2" s="3"/>
      <c r="B2" s="5" t="s">
        <v>7</v>
      </c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12.75" customHeight="1">
      <c r="A3" s="3"/>
      <c r="B3" s="4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12.75" customHeight="1">
      <c r="A4" s="3"/>
      <c r="B4" s="4" t="s">
        <v>14</v>
      </c>
      <c r="C4" s="4"/>
      <c r="D4" s="4"/>
      <c r="E4" s="4"/>
      <c r="F4" s="4"/>
      <c r="G4" s="4"/>
      <c r="H4" s="4"/>
      <c r="I4" s="4"/>
      <c r="J4" s="4"/>
      <c r="K4" s="4"/>
      <c r="L4" s="4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"/>
    </row>
    <row r="6" spans="1:13" ht="12.75" customHeight="1">
      <c r="A6" s="3"/>
      <c r="B6" s="5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13" ht="12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2"/>
    </row>
    <row r="8" spans="1:13" ht="12.75" customHeight="1">
      <c r="A8" s="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"/>
    </row>
    <row r="9" spans="1:12" ht="12.75" customHeight="1">
      <c r="A9" s="3"/>
      <c r="B9" s="3"/>
      <c r="C9" s="3"/>
      <c r="D9" s="3"/>
      <c r="E9" s="3"/>
      <c r="F9" s="3"/>
      <c r="G9" s="6"/>
      <c r="H9" s="3"/>
      <c r="I9" s="4"/>
      <c r="J9" s="4" t="s">
        <v>5</v>
      </c>
      <c r="K9" s="3"/>
      <c r="L9" s="4" t="s">
        <v>5</v>
      </c>
    </row>
    <row r="10" spans="1:12" ht="12.75" customHeight="1">
      <c r="A10" s="3"/>
      <c r="B10" s="3"/>
      <c r="C10" s="3"/>
      <c r="D10" s="3"/>
      <c r="E10" s="3"/>
      <c r="F10" s="3"/>
      <c r="G10" s="5"/>
      <c r="H10" s="3"/>
      <c r="I10" s="4"/>
      <c r="J10" s="4" t="s">
        <v>16</v>
      </c>
      <c r="K10" s="3"/>
      <c r="L10" s="4" t="s">
        <v>17</v>
      </c>
    </row>
    <row r="11" spans="1:12" ht="12.75" customHeight="1">
      <c r="A11" s="3"/>
      <c r="B11" s="3"/>
      <c r="C11" s="3"/>
      <c r="D11" s="3"/>
      <c r="E11" s="3"/>
      <c r="F11" s="3"/>
      <c r="G11" s="5"/>
      <c r="H11" s="3"/>
      <c r="I11" s="4"/>
      <c r="J11" s="4" t="s">
        <v>18</v>
      </c>
      <c r="K11" s="3"/>
      <c r="L11" s="4" t="s">
        <v>19</v>
      </c>
    </row>
    <row r="12" spans="1:12" ht="12.75" customHeight="1">
      <c r="A12" s="3"/>
      <c r="B12" s="3"/>
      <c r="C12" s="3"/>
      <c r="D12" s="3"/>
      <c r="E12" s="3"/>
      <c r="F12" s="3"/>
      <c r="G12" s="5"/>
      <c r="H12" s="3"/>
      <c r="I12" s="4"/>
      <c r="J12" s="4" t="s">
        <v>20</v>
      </c>
      <c r="K12" s="3"/>
      <c r="L12" s="4" t="s">
        <v>21</v>
      </c>
    </row>
    <row r="13" spans="1:12" ht="12.75" customHeight="1">
      <c r="A13" s="3"/>
      <c r="B13" s="3"/>
      <c r="C13" s="3"/>
      <c r="D13" s="3"/>
      <c r="E13" s="3"/>
      <c r="F13" s="3"/>
      <c r="G13" s="5"/>
      <c r="H13" s="7"/>
      <c r="I13" s="4"/>
      <c r="J13" s="8" t="s">
        <v>120</v>
      </c>
      <c r="K13" s="3"/>
      <c r="L13" s="42" t="s">
        <v>132</v>
      </c>
    </row>
    <row r="14" spans="1:12" ht="12.75" customHeight="1">
      <c r="A14" s="3"/>
      <c r="B14" s="3"/>
      <c r="C14" s="3"/>
      <c r="D14" s="3"/>
      <c r="E14" s="3"/>
      <c r="F14" s="3"/>
      <c r="G14" s="5"/>
      <c r="H14" s="3"/>
      <c r="I14" s="4"/>
      <c r="J14" s="4" t="s">
        <v>6</v>
      </c>
      <c r="K14" s="3"/>
      <c r="L14" s="4" t="s">
        <v>6</v>
      </c>
    </row>
    <row r="15" spans="1:13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"/>
    </row>
    <row r="16" spans="1:13" ht="12.75" customHeight="1">
      <c r="A16" s="3"/>
      <c r="B16" s="9" t="s">
        <v>22</v>
      </c>
      <c r="C16" s="3" t="s">
        <v>91</v>
      </c>
      <c r="D16" s="3"/>
      <c r="E16" s="3"/>
      <c r="F16" s="3"/>
      <c r="G16" s="3"/>
      <c r="H16" s="3"/>
      <c r="I16" s="3"/>
      <c r="J16" s="10">
        <v>20005</v>
      </c>
      <c r="K16" s="3"/>
      <c r="L16" s="11">
        <v>19820</v>
      </c>
      <c r="M16" s="2"/>
    </row>
    <row r="17" spans="1:13" ht="12.75" customHeight="1">
      <c r="A17" s="3"/>
      <c r="B17" s="9" t="s">
        <v>23</v>
      </c>
      <c r="C17" s="3" t="s">
        <v>24</v>
      </c>
      <c r="D17" s="3"/>
      <c r="E17" s="3"/>
      <c r="F17" s="3"/>
      <c r="G17" s="3"/>
      <c r="H17" s="3"/>
      <c r="I17" s="3"/>
      <c r="J17" s="10">
        <v>1964</v>
      </c>
      <c r="K17" s="3"/>
      <c r="L17" s="11">
        <v>1589</v>
      </c>
      <c r="M17" s="2"/>
    </row>
    <row r="18" spans="1:13" ht="12.75" customHeight="1">
      <c r="A18" s="3"/>
      <c r="B18" s="9" t="s">
        <v>25</v>
      </c>
      <c r="C18" s="3" t="s">
        <v>81</v>
      </c>
      <c r="D18" s="3"/>
      <c r="E18" s="3"/>
      <c r="F18" s="3"/>
      <c r="G18" s="3"/>
      <c r="H18" s="3"/>
      <c r="I18" s="3"/>
      <c r="J18" s="10">
        <v>99</v>
      </c>
      <c r="K18" s="3"/>
      <c r="L18" s="11">
        <v>0</v>
      </c>
      <c r="M18" s="2"/>
    </row>
    <row r="19" spans="1:13" ht="12.75" customHeight="1">
      <c r="A19" s="3"/>
      <c r="B19" s="9" t="s">
        <v>84</v>
      </c>
      <c r="C19" s="3" t="s">
        <v>83</v>
      </c>
      <c r="D19" s="3"/>
      <c r="E19" s="3"/>
      <c r="F19" s="3"/>
      <c r="G19" s="3"/>
      <c r="H19" s="3"/>
      <c r="I19" s="3"/>
      <c r="J19" s="10">
        <v>520</v>
      </c>
      <c r="K19" s="3"/>
      <c r="L19" s="11">
        <v>1361</v>
      </c>
      <c r="M19" s="2"/>
    </row>
    <row r="20" spans="1:13" ht="12.75" customHeight="1">
      <c r="A20" s="3"/>
      <c r="B20" s="9" t="s">
        <v>26</v>
      </c>
      <c r="C20" s="3" t="s">
        <v>10</v>
      </c>
      <c r="D20" s="3"/>
      <c r="E20" s="3"/>
      <c r="F20" s="3"/>
      <c r="G20" s="3"/>
      <c r="H20" s="3"/>
      <c r="I20" s="3"/>
      <c r="J20" s="10">
        <v>619</v>
      </c>
      <c r="K20" s="3"/>
      <c r="L20" s="11">
        <v>518</v>
      </c>
      <c r="M20" s="2"/>
    </row>
    <row r="21" spans="1:13" ht="12.75" customHeight="1">
      <c r="A21" s="3"/>
      <c r="B21" s="9" t="s">
        <v>89</v>
      </c>
      <c r="C21" s="3" t="s">
        <v>121</v>
      </c>
      <c r="D21" s="3"/>
      <c r="E21" s="3"/>
      <c r="F21" s="3"/>
      <c r="G21" s="3"/>
      <c r="H21" s="3"/>
      <c r="I21" s="3"/>
      <c r="J21" s="10">
        <v>760</v>
      </c>
      <c r="K21" s="3"/>
      <c r="L21" s="11"/>
      <c r="M21" s="2"/>
    </row>
    <row r="22" spans="1:13" ht="12.75" customHeight="1">
      <c r="A22" s="3"/>
      <c r="B22" s="9"/>
      <c r="C22" s="3"/>
      <c r="D22" s="3"/>
      <c r="E22" s="3"/>
      <c r="F22" s="3"/>
      <c r="G22" s="3"/>
      <c r="H22" s="3"/>
      <c r="I22" s="3"/>
      <c r="J22" s="10"/>
      <c r="K22" s="3"/>
      <c r="L22" s="11"/>
      <c r="M22" s="2"/>
    </row>
    <row r="23" spans="1:13" ht="12.75" customHeight="1">
      <c r="A23" s="3"/>
      <c r="B23" s="9" t="s">
        <v>29</v>
      </c>
      <c r="C23" s="3" t="s">
        <v>27</v>
      </c>
      <c r="D23" s="3"/>
      <c r="E23" s="3"/>
      <c r="F23" s="3"/>
      <c r="G23" s="3"/>
      <c r="H23" s="3"/>
      <c r="I23" s="3"/>
      <c r="J23" s="10"/>
      <c r="K23" s="3"/>
      <c r="L23" s="11"/>
      <c r="M23" s="2"/>
    </row>
    <row r="24" spans="1:13" ht="12.75" customHeight="1">
      <c r="A24" s="3"/>
      <c r="B24" s="3"/>
      <c r="C24" s="3"/>
      <c r="D24" s="3" t="s">
        <v>92</v>
      </c>
      <c r="E24" s="3"/>
      <c r="F24" s="3"/>
      <c r="G24" s="3"/>
      <c r="H24" s="3"/>
      <c r="I24" s="3"/>
      <c r="J24" s="12">
        <v>42293</v>
      </c>
      <c r="K24" s="3"/>
      <c r="L24" s="13">
        <v>37250</v>
      </c>
      <c r="M24" s="2"/>
    </row>
    <row r="25" spans="1:13" ht="12.75" customHeight="1">
      <c r="A25" s="3"/>
      <c r="B25" s="3"/>
      <c r="C25" s="3"/>
      <c r="D25" s="3" t="s">
        <v>108</v>
      </c>
      <c r="E25" s="3"/>
      <c r="F25" s="3"/>
      <c r="G25" s="3"/>
      <c r="H25" s="3"/>
      <c r="I25" s="3"/>
      <c r="J25" s="14">
        <v>25368</v>
      </c>
      <c r="K25" s="3"/>
      <c r="L25" s="15">
        <v>27930</v>
      </c>
      <c r="M25" s="2"/>
    </row>
    <row r="26" spans="1:13" ht="12.75" customHeight="1">
      <c r="A26" s="3"/>
      <c r="B26" s="3"/>
      <c r="C26" s="3"/>
      <c r="D26" s="3" t="s">
        <v>109</v>
      </c>
      <c r="E26" s="3"/>
      <c r="F26" s="3"/>
      <c r="G26" s="3"/>
      <c r="H26" s="3"/>
      <c r="I26" s="3"/>
      <c r="J26" s="14">
        <f>6425+80</f>
        <v>6505</v>
      </c>
      <c r="K26" s="3"/>
      <c r="L26" s="15">
        <v>1772</v>
      </c>
      <c r="M26" s="2"/>
    </row>
    <row r="27" spans="1:13" ht="12.75" customHeight="1">
      <c r="A27" s="3"/>
      <c r="B27" s="3"/>
      <c r="C27" s="3"/>
      <c r="D27" s="3" t="s">
        <v>28</v>
      </c>
      <c r="E27" s="3"/>
      <c r="F27" s="3"/>
      <c r="G27" s="3"/>
      <c r="H27" s="3"/>
      <c r="I27" s="3"/>
      <c r="J27" s="14">
        <v>294</v>
      </c>
      <c r="K27" s="3"/>
      <c r="L27" s="15">
        <v>1665</v>
      </c>
      <c r="M27" s="2"/>
    </row>
    <row r="28" spans="1:13" ht="12.75" customHeight="1">
      <c r="A28" s="3"/>
      <c r="B28" s="3"/>
      <c r="C28" s="3"/>
      <c r="D28" s="3" t="s">
        <v>1</v>
      </c>
      <c r="E28" s="3"/>
      <c r="F28" s="3"/>
      <c r="G28" s="3"/>
      <c r="H28" s="3"/>
      <c r="I28" s="3"/>
      <c r="J28" s="16">
        <v>6419</v>
      </c>
      <c r="K28" s="3"/>
      <c r="L28" s="17">
        <v>4185</v>
      </c>
      <c r="M28" s="2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18">
        <f>SUM(J24:J28)</f>
        <v>80879</v>
      </c>
      <c r="K29" s="3"/>
      <c r="L29" s="19">
        <f>SUM(L24:L28)</f>
        <v>72802</v>
      </c>
      <c r="M29" s="2"/>
    </row>
    <row r="30" spans="1:13" ht="12.75" customHeight="1">
      <c r="A30" s="3"/>
      <c r="B30" s="9" t="s">
        <v>32</v>
      </c>
      <c r="C30" s="3" t="s">
        <v>30</v>
      </c>
      <c r="D30" s="3"/>
      <c r="E30" s="3"/>
      <c r="F30" s="3"/>
      <c r="G30" s="3"/>
      <c r="H30" s="3"/>
      <c r="I30" s="3"/>
      <c r="J30" s="14"/>
      <c r="K30" s="3"/>
      <c r="L30" s="15"/>
      <c r="M30" s="2"/>
    </row>
    <row r="31" spans="1:13" ht="12.75" customHeight="1">
      <c r="A31" s="3"/>
      <c r="B31" s="3"/>
      <c r="C31" s="3"/>
      <c r="D31" s="3" t="s">
        <v>93</v>
      </c>
      <c r="E31" s="3"/>
      <c r="F31" s="3"/>
      <c r="G31" s="3"/>
      <c r="H31" s="3"/>
      <c r="I31" s="3"/>
      <c r="J31" s="14">
        <v>6296</v>
      </c>
      <c r="K31" s="3"/>
      <c r="L31" s="15">
        <v>6913</v>
      </c>
      <c r="M31" s="2"/>
    </row>
    <row r="32" spans="1:13" ht="12.75" customHeight="1">
      <c r="A32" s="3"/>
      <c r="B32" s="3"/>
      <c r="C32" s="3"/>
      <c r="D32" s="3" t="s">
        <v>94</v>
      </c>
      <c r="E32" s="3"/>
      <c r="F32" s="3"/>
      <c r="G32" s="3"/>
      <c r="H32" s="3"/>
      <c r="I32" s="3"/>
      <c r="J32" s="14">
        <v>2194</v>
      </c>
      <c r="K32" s="3"/>
      <c r="L32" s="15">
        <v>1744</v>
      </c>
      <c r="M32" s="2"/>
    </row>
    <row r="33" spans="1:13" ht="12.75" customHeight="1">
      <c r="A33" s="3"/>
      <c r="B33" s="3"/>
      <c r="C33" s="3"/>
      <c r="D33" s="3" t="s">
        <v>3</v>
      </c>
      <c r="E33" s="3"/>
      <c r="F33" s="3"/>
      <c r="G33" s="3"/>
      <c r="H33" s="3"/>
      <c r="I33" s="3"/>
      <c r="J33" s="14">
        <v>782</v>
      </c>
      <c r="K33" s="3"/>
      <c r="L33" s="15">
        <v>376</v>
      </c>
      <c r="M33" s="2"/>
    </row>
    <row r="34" spans="1:13" ht="12.75" customHeight="1">
      <c r="A34" s="3"/>
      <c r="B34" s="3"/>
      <c r="C34" s="3"/>
      <c r="D34" s="3" t="s">
        <v>31</v>
      </c>
      <c r="E34" s="3"/>
      <c r="F34" s="3"/>
      <c r="G34" s="3"/>
      <c r="H34" s="3"/>
      <c r="I34" s="3"/>
      <c r="J34" s="14">
        <f>694+4805+8793</f>
        <v>14292</v>
      </c>
      <c r="K34" s="3"/>
      <c r="L34" s="15">
        <f>1049+9615</f>
        <v>10664</v>
      </c>
      <c r="M34" s="2"/>
    </row>
    <row r="35" spans="1:13" ht="12.75" customHeight="1">
      <c r="A35" s="3"/>
      <c r="B35" s="3"/>
      <c r="C35" s="3"/>
      <c r="D35" s="3" t="s">
        <v>11</v>
      </c>
      <c r="E35" s="3"/>
      <c r="F35" s="3"/>
      <c r="G35" s="3"/>
      <c r="H35" s="3"/>
      <c r="I35" s="3"/>
      <c r="J35" s="14">
        <v>4</v>
      </c>
      <c r="K35" s="3"/>
      <c r="L35" s="15">
        <v>2362</v>
      </c>
      <c r="M35" s="2"/>
    </row>
    <row r="36" spans="1:13" ht="12.75" customHeight="1">
      <c r="A36" s="3"/>
      <c r="B36" s="3"/>
      <c r="C36" s="3"/>
      <c r="D36" s="3" t="s">
        <v>2</v>
      </c>
      <c r="E36" s="3"/>
      <c r="F36" s="3"/>
      <c r="G36" s="3"/>
      <c r="H36" s="3"/>
      <c r="I36" s="3"/>
      <c r="J36" s="14">
        <v>1668</v>
      </c>
      <c r="K36" s="3"/>
      <c r="L36" s="15">
        <v>2629</v>
      </c>
      <c r="M36" s="2"/>
    </row>
    <row r="37" spans="1:13" ht="12.75" customHeight="1">
      <c r="A37" s="3"/>
      <c r="B37" s="3"/>
      <c r="C37" s="3"/>
      <c r="D37" s="3"/>
      <c r="E37" s="3"/>
      <c r="F37" s="3"/>
      <c r="G37" s="3"/>
      <c r="H37" s="3"/>
      <c r="I37" s="3"/>
      <c r="J37" s="18">
        <f>SUM(J31:J36)</f>
        <v>25236</v>
      </c>
      <c r="K37" s="3"/>
      <c r="L37" s="19">
        <f>SUM(L31:L36)</f>
        <v>24688</v>
      </c>
      <c r="M37" s="2"/>
    </row>
    <row r="38" spans="1:13" ht="12.75" customHeight="1">
      <c r="A38" s="3"/>
      <c r="B38" s="3"/>
      <c r="C38" s="3"/>
      <c r="D38" s="3"/>
      <c r="E38" s="3"/>
      <c r="F38" s="3"/>
      <c r="G38" s="3"/>
      <c r="H38" s="3"/>
      <c r="I38" s="3"/>
      <c r="J38" s="10"/>
      <c r="K38" s="3"/>
      <c r="L38" s="11"/>
      <c r="M38" s="2"/>
    </row>
    <row r="39" spans="1:13" ht="12.75" customHeight="1">
      <c r="A39" s="3"/>
      <c r="B39" s="9" t="s">
        <v>33</v>
      </c>
      <c r="C39" s="3" t="s">
        <v>80</v>
      </c>
      <c r="D39" s="3"/>
      <c r="E39" s="3"/>
      <c r="F39" s="3"/>
      <c r="G39" s="3"/>
      <c r="H39" s="3"/>
      <c r="I39" s="3"/>
      <c r="J39" s="22">
        <f>+J29-J37</f>
        <v>55643</v>
      </c>
      <c r="K39" s="22"/>
      <c r="L39" s="22">
        <f>+L29-L37</f>
        <v>48114</v>
      </c>
      <c r="M39" s="2"/>
    </row>
    <row r="40" spans="1:13" ht="16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46">
        <f>+SUM(J16:J20)+J39+J21</f>
        <v>79610</v>
      </c>
      <c r="K40" s="46"/>
      <c r="L40" s="46">
        <f>+SUM(L16:L20)+L39</f>
        <v>71402</v>
      </c>
      <c r="M40" s="2"/>
    </row>
    <row r="41" spans="1:13" ht="12.75" customHeight="1" thickTop="1">
      <c r="A41" s="3"/>
      <c r="B41" s="3"/>
      <c r="C41" s="3"/>
      <c r="D41" s="3"/>
      <c r="E41" s="3"/>
      <c r="F41" s="3"/>
      <c r="G41" s="3"/>
      <c r="H41" s="3"/>
      <c r="I41" s="3"/>
      <c r="J41" s="22"/>
      <c r="K41" s="23"/>
      <c r="L41" s="33"/>
      <c r="M41" s="2"/>
    </row>
    <row r="42" spans="1:13" ht="12.75" customHeight="1">
      <c r="A42" s="3"/>
      <c r="B42" s="9" t="s">
        <v>65</v>
      </c>
      <c r="C42" s="3" t="s">
        <v>34</v>
      </c>
      <c r="D42" s="3"/>
      <c r="E42" s="3"/>
      <c r="F42" s="3"/>
      <c r="G42" s="3"/>
      <c r="H42" s="3"/>
      <c r="I42" s="3"/>
      <c r="J42" s="10"/>
      <c r="K42" s="3"/>
      <c r="L42" s="10"/>
      <c r="M42" s="2"/>
    </row>
    <row r="43" spans="1:13" ht="12.75" customHeight="1">
      <c r="A43" s="3"/>
      <c r="B43" s="3"/>
      <c r="C43" s="3" t="s">
        <v>12</v>
      </c>
      <c r="D43" s="3"/>
      <c r="E43" s="3"/>
      <c r="F43" s="3"/>
      <c r="G43" s="3"/>
      <c r="H43" s="3"/>
      <c r="I43" s="3"/>
      <c r="J43" s="10">
        <v>41000</v>
      </c>
      <c r="K43" s="3"/>
      <c r="L43" s="11">
        <v>41000</v>
      </c>
      <c r="M43" s="2"/>
    </row>
    <row r="44" spans="1:13" ht="12.75" customHeight="1">
      <c r="A44" s="3"/>
      <c r="B44" s="3"/>
      <c r="C44" s="3" t="s">
        <v>82</v>
      </c>
      <c r="D44" s="3"/>
      <c r="E44" s="3"/>
      <c r="F44" s="3"/>
      <c r="G44" s="3"/>
      <c r="H44" s="3"/>
      <c r="I44" s="3"/>
      <c r="J44" s="10">
        <v>8346</v>
      </c>
      <c r="K44" s="3"/>
      <c r="L44" s="11">
        <v>8346</v>
      </c>
      <c r="M44" s="2"/>
    </row>
    <row r="45" spans="1:13" ht="12.75" customHeight="1">
      <c r="A45" s="3"/>
      <c r="B45" s="3"/>
      <c r="C45" s="3" t="s">
        <v>88</v>
      </c>
      <c r="D45" s="3"/>
      <c r="E45" s="3"/>
      <c r="F45" s="3"/>
      <c r="G45" s="3"/>
      <c r="H45" s="3"/>
      <c r="I45" s="3"/>
      <c r="J45" s="10">
        <v>-545</v>
      </c>
      <c r="K45" s="3"/>
      <c r="L45" s="11">
        <v>-29</v>
      </c>
      <c r="M45" s="2"/>
    </row>
    <row r="46" spans="1:13" ht="12.75" customHeight="1">
      <c r="A46" s="3"/>
      <c r="B46" s="3"/>
      <c r="C46" s="3" t="s">
        <v>35</v>
      </c>
      <c r="D46" s="3"/>
      <c r="E46" s="3"/>
      <c r="F46" s="3"/>
      <c r="G46" s="3"/>
      <c r="H46" s="3"/>
      <c r="I46" s="3"/>
      <c r="J46" s="20">
        <v>25363</v>
      </c>
      <c r="K46" s="3"/>
      <c r="L46" s="21">
        <v>17747</v>
      </c>
      <c r="M46" s="2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10">
        <f>SUM(J43:J46)</f>
        <v>74164</v>
      </c>
      <c r="K47" s="3"/>
      <c r="L47" s="11">
        <f>SUM(L43:L46)</f>
        <v>67064</v>
      </c>
      <c r="M47" s="2"/>
    </row>
    <row r="48" spans="1:13" ht="12.75" customHeight="1">
      <c r="A48" s="3"/>
      <c r="B48" s="3"/>
      <c r="C48" s="3"/>
      <c r="D48" s="3"/>
      <c r="E48" s="3"/>
      <c r="F48" s="3"/>
      <c r="G48" s="3"/>
      <c r="H48" s="3"/>
      <c r="I48" s="3"/>
      <c r="J48" s="10"/>
      <c r="K48" s="3"/>
      <c r="L48" s="11"/>
      <c r="M48" s="2"/>
    </row>
    <row r="49" spans="1:13" ht="12.75" customHeight="1">
      <c r="A49" s="3"/>
      <c r="B49" s="9" t="s">
        <v>66</v>
      </c>
      <c r="C49" s="3" t="s">
        <v>36</v>
      </c>
      <c r="D49" s="3"/>
      <c r="E49" s="3"/>
      <c r="F49" s="3"/>
      <c r="G49" s="3"/>
      <c r="H49" s="3"/>
      <c r="I49" s="3"/>
      <c r="J49" s="10">
        <v>2616</v>
      </c>
      <c r="K49" s="3"/>
      <c r="L49" s="11">
        <v>1127</v>
      </c>
      <c r="M49" s="2"/>
    </row>
    <row r="50" spans="1:13" ht="12.75" customHeight="1">
      <c r="A50" s="3"/>
      <c r="B50" s="9" t="s">
        <v>125</v>
      </c>
      <c r="C50" s="3" t="s">
        <v>37</v>
      </c>
      <c r="D50" s="3"/>
      <c r="E50" s="3"/>
      <c r="F50" s="3"/>
      <c r="G50" s="3"/>
      <c r="H50" s="3"/>
      <c r="I50" s="3"/>
      <c r="J50" s="3"/>
      <c r="K50" s="3"/>
      <c r="L50" s="11"/>
      <c r="M50" s="2"/>
    </row>
    <row r="51" spans="1:13" ht="12.75" customHeight="1">
      <c r="A51" s="3"/>
      <c r="B51" s="3"/>
      <c r="C51" s="3"/>
      <c r="D51" s="3" t="s">
        <v>4</v>
      </c>
      <c r="E51" s="3"/>
      <c r="F51" s="3"/>
      <c r="G51" s="3"/>
      <c r="H51" s="3"/>
      <c r="I51" s="3"/>
      <c r="J51" s="10">
        <v>1084</v>
      </c>
      <c r="K51" s="3"/>
      <c r="L51" s="11">
        <v>1670</v>
      </c>
      <c r="M51" s="2"/>
    </row>
    <row r="52" spans="1:13" ht="12.75" customHeight="1">
      <c r="A52" s="3"/>
      <c r="B52" s="3"/>
      <c r="C52" s="3"/>
      <c r="D52" s="3" t="s">
        <v>38</v>
      </c>
      <c r="E52" s="3"/>
      <c r="F52" s="3"/>
      <c r="G52" s="3"/>
      <c r="H52" s="3"/>
      <c r="I52" s="3"/>
      <c r="J52" s="10">
        <v>1500</v>
      </c>
      <c r="K52" s="3"/>
      <c r="L52" s="11">
        <v>1296</v>
      </c>
      <c r="M52" s="2"/>
    </row>
    <row r="53" spans="1:13" ht="12.75" customHeight="1">
      <c r="A53" s="3"/>
      <c r="B53" s="9" t="s">
        <v>126</v>
      </c>
      <c r="C53" s="3" t="s">
        <v>39</v>
      </c>
      <c r="D53" s="3"/>
      <c r="E53" s="3"/>
      <c r="F53" s="3"/>
      <c r="G53" s="3"/>
      <c r="H53" s="3"/>
      <c r="I53" s="3"/>
      <c r="J53" s="22">
        <v>246</v>
      </c>
      <c r="K53" s="23"/>
      <c r="L53" s="11">
        <v>245</v>
      </c>
      <c r="M53" s="2"/>
    </row>
    <row r="54" spans="1:13" ht="16.5" customHeight="1" thickBot="1">
      <c r="A54" s="3"/>
      <c r="B54" s="3"/>
      <c r="C54" s="3"/>
      <c r="D54" s="3"/>
      <c r="E54" s="3"/>
      <c r="F54" s="3"/>
      <c r="G54" s="3"/>
      <c r="H54" s="3"/>
      <c r="I54" s="3"/>
      <c r="J54" s="46">
        <f>SUM(J47:J53)</f>
        <v>79610</v>
      </c>
      <c r="K54" s="47"/>
      <c r="L54" s="48">
        <f>SUM(L47:L53)</f>
        <v>71402</v>
      </c>
      <c r="M54" s="1"/>
    </row>
    <row r="55" spans="1:13" ht="12.75" customHeight="1" thickTop="1">
      <c r="A55" s="3"/>
      <c r="B55" s="3"/>
      <c r="C55" s="3"/>
      <c r="D55" s="3"/>
      <c r="E55" s="3"/>
      <c r="F55" s="3"/>
      <c r="G55" s="3"/>
      <c r="H55" s="3"/>
      <c r="I55" s="3"/>
      <c r="J55" s="22"/>
      <c r="K55" s="23"/>
      <c r="L55" s="22"/>
      <c r="M55" s="1"/>
    </row>
    <row r="56" spans="1:13" ht="12.75" customHeight="1" thickBot="1">
      <c r="A56" s="3"/>
      <c r="B56" s="9" t="s">
        <v>127</v>
      </c>
      <c r="C56" s="3" t="s">
        <v>40</v>
      </c>
      <c r="D56" s="3"/>
      <c r="E56" s="3"/>
      <c r="F56" s="3"/>
      <c r="G56" s="3"/>
      <c r="H56" s="3"/>
      <c r="I56" s="3"/>
      <c r="J56" s="44">
        <f>(+SUM(J43:J46)-J20)/J43</f>
        <v>1.793780487804878</v>
      </c>
      <c r="K56" s="44"/>
      <c r="L56" s="44">
        <f>(+SUM(L43:L46)-L20)/L43</f>
        <v>1.6230731707317074</v>
      </c>
      <c r="M56" s="1"/>
    </row>
    <row r="57" spans="1:13" ht="12.75" customHeight="1" thickTop="1">
      <c r="A57" s="3"/>
      <c r="B57" s="3"/>
      <c r="C57" s="3"/>
      <c r="D57" s="3"/>
      <c r="E57" s="3"/>
      <c r="F57" s="3"/>
      <c r="G57" s="3"/>
      <c r="H57" s="3"/>
      <c r="I57" s="3"/>
      <c r="J57" s="10"/>
      <c r="K57" s="3"/>
      <c r="L57" s="3"/>
      <c r="M57" s="1"/>
    </row>
    <row r="58" spans="1:13" ht="12.75" customHeight="1">
      <c r="A58" s="3"/>
      <c r="B58" s="3"/>
      <c r="C58" s="3"/>
      <c r="D58" s="3"/>
      <c r="E58" s="3"/>
      <c r="F58" s="3"/>
      <c r="G58" s="3"/>
      <c r="H58" s="3"/>
      <c r="I58" s="3"/>
      <c r="J58" s="10"/>
      <c r="K58" s="3"/>
      <c r="L58" s="3"/>
      <c r="M58" s="1"/>
    </row>
    <row r="59" spans="1:13" ht="12.75" customHeight="1">
      <c r="A59" s="3"/>
      <c r="B59" s="3"/>
      <c r="C59" s="3"/>
      <c r="D59" s="3"/>
      <c r="E59" s="3"/>
      <c r="F59" s="3"/>
      <c r="G59" s="3"/>
      <c r="H59" s="3"/>
      <c r="I59" s="3"/>
      <c r="J59" s="10"/>
      <c r="K59" s="3"/>
      <c r="L59" s="3"/>
      <c r="M59" s="1"/>
    </row>
    <row r="60" spans="1:13" ht="12.75" customHeight="1">
      <c r="A60" s="3"/>
      <c r="B60" s="3"/>
      <c r="C60" s="3"/>
      <c r="D60" s="3"/>
      <c r="E60" s="3"/>
      <c r="F60" s="3"/>
      <c r="G60" s="3"/>
      <c r="H60" s="3"/>
      <c r="I60" s="3"/>
      <c r="J60" s="24"/>
      <c r="K60" s="3"/>
      <c r="L60" s="24"/>
      <c r="M60" s="1"/>
    </row>
    <row r="61" spans="1:13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3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printOptions/>
  <pageMargins left="0.75" right="0.7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F1">
      <selection activeCell="M79" sqref="M79"/>
    </sheetView>
  </sheetViews>
  <sheetFormatPr defaultColWidth="9.140625" defaultRowHeight="12.75"/>
  <cols>
    <col min="1" max="1" width="2.421875" style="0" customWidth="1"/>
    <col min="2" max="2" width="2.7109375" style="0" customWidth="1"/>
    <col min="3" max="3" width="3.421875" style="0" customWidth="1"/>
    <col min="6" max="6" width="18.7109375" style="0" customWidth="1"/>
    <col min="7" max="7" width="4.28125" style="0" customWidth="1"/>
    <col min="8" max="8" width="9.8515625" style="0" customWidth="1"/>
    <col min="9" max="9" width="2.57421875" style="0" customWidth="1"/>
    <col min="10" max="10" width="12.8515625" style="0" customWidth="1"/>
    <col min="11" max="11" width="2.140625" style="0" customWidth="1"/>
    <col min="13" max="13" width="3.8515625" style="0" customWidth="1"/>
    <col min="14" max="14" width="10.7109375" style="0" customWidth="1"/>
    <col min="15" max="15" width="2.00390625" style="0" customWidth="1"/>
  </cols>
  <sheetData>
    <row r="1" spans="1:15" ht="12.75" customHeight="1">
      <c r="A1" s="5" t="s">
        <v>7</v>
      </c>
      <c r="B1" s="25"/>
      <c r="C1" s="25"/>
      <c r="D1" s="25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ht="12.75" customHeight="1">
      <c r="A2" s="4" t="s">
        <v>13</v>
      </c>
      <c r="B2" s="25"/>
      <c r="C2" s="25"/>
      <c r="D2" s="25"/>
      <c r="E2" s="4"/>
      <c r="F2" s="4"/>
      <c r="G2" s="4"/>
      <c r="H2" s="4"/>
      <c r="I2" s="4"/>
      <c r="J2" s="4"/>
      <c r="K2" s="4"/>
      <c r="L2" s="4"/>
      <c r="M2" s="4"/>
      <c r="N2" s="4"/>
      <c r="O2" s="2"/>
    </row>
    <row r="3" spans="1:15" ht="12.75" customHeight="1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</row>
    <row r="4" spans="1:15" ht="12.75" customHeight="1">
      <c r="A4" s="4" t="s">
        <v>67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12.75" customHeight="1">
      <c r="A6" s="4" t="s">
        <v>128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"/>
    </row>
    <row r="7" spans="1:15" ht="12.75" customHeight="1">
      <c r="A7" s="42" t="s">
        <v>122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2"/>
    </row>
    <row r="8" spans="1:15" ht="12.75" customHeight="1">
      <c r="A8" s="4" t="s">
        <v>68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</row>
    <row r="10" spans="1:15" ht="12.75" customHeight="1">
      <c r="A10" s="3"/>
      <c r="B10" s="3"/>
      <c r="C10" s="3"/>
      <c r="D10" s="3"/>
      <c r="E10" s="3"/>
      <c r="F10" s="6"/>
      <c r="G10" s="6"/>
      <c r="H10" s="5" t="s">
        <v>41</v>
      </c>
      <c r="I10" s="4"/>
      <c r="J10" s="4"/>
      <c r="K10" s="32"/>
      <c r="L10" s="5" t="s">
        <v>42</v>
      </c>
      <c r="M10" s="4"/>
      <c r="N10" s="4"/>
      <c r="O10" s="2"/>
    </row>
    <row r="11" spans="1:15" ht="12.75" customHeight="1">
      <c r="A11" s="3"/>
      <c r="B11" s="3"/>
      <c r="C11" s="3"/>
      <c r="D11" s="3"/>
      <c r="E11" s="3"/>
      <c r="F11" s="6"/>
      <c r="G11" s="6"/>
      <c r="H11" s="7" t="s">
        <v>69</v>
      </c>
      <c r="I11" s="7"/>
      <c r="J11" s="7" t="s">
        <v>72</v>
      </c>
      <c r="K11" s="3"/>
      <c r="L11" s="7" t="s">
        <v>74</v>
      </c>
      <c r="M11" s="3"/>
      <c r="N11" s="7" t="s">
        <v>72</v>
      </c>
      <c r="O11" s="2"/>
    </row>
    <row r="12" spans="1:15" ht="12.75" customHeight="1">
      <c r="A12" s="3"/>
      <c r="B12" s="3"/>
      <c r="C12" s="3"/>
      <c r="D12" s="3"/>
      <c r="E12" s="3"/>
      <c r="F12" s="6"/>
      <c r="G12" s="6"/>
      <c r="H12" s="7" t="s">
        <v>70</v>
      </c>
      <c r="I12" s="7"/>
      <c r="J12" s="7" t="s">
        <v>73</v>
      </c>
      <c r="K12" s="3"/>
      <c r="L12" s="7" t="s">
        <v>75</v>
      </c>
      <c r="M12" s="3"/>
      <c r="N12" s="7" t="s">
        <v>77</v>
      </c>
      <c r="O12" s="2"/>
    </row>
    <row r="13" spans="1:15" ht="12.75" customHeight="1">
      <c r="A13" s="3"/>
      <c r="B13" s="3"/>
      <c r="C13" s="3"/>
      <c r="D13" s="3"/>
      <c r="E13" s="3"/>
      <c r="F13" s="6"/>
      <c r="G13" s="6"/>
      <c r="H13" s="7" t="s">
        <v>71</v>
      </c>
      <c r="I13" s="4"/>
      <c r="J13" s="7" t="s">
        <v>71</v>
      </c>
      <c r="K13" s="3"/>
      <c r="L13" s="7" t="s">
        <v>76</v>
      </c>
      <c r="M13" s="3"/>
      <c r="N13" s="7" t="s">
        <v>78</v>
      </c>
      <c r="O13" s="2"/>
    </row>
    <row r="14" spans="1:15" ht="12.75" customHeight="1">
      <c r="A14" s="3"/>
      <c r="B14" s="3"/>
      <c r="C14" s="3"/>
      <c r="D14" s="3"/>
      <c r="E14" s="3"/>
      <c r="F14" s="26"/>
      <c r="G14" s="27"/>
      <c r="H14" s="43" t="s">
        <v>123</v>
      </c>
      <c r="I14" s="25"/>
      <c r="J14" s="7" t="s">
        <v>124</v>
      </c>
      <c r="K14" s="3"/>
      <c r="L14" s="43" t="s">
        <v>123</v>
      </c>
      <c r="M14" s="3"/>
      <c r="N14" s="7" t="s">
        <v>124</v>
      </c>
      <c r="O14" s="2"/>
    </row>
    <row r="15" spans="1:15" ht="12.75" customHeight="1">
      <c r="A15" s="3"/>
      <c r="B15" s="3"/>
      <c r="C15" s="3"/>
      <c r="D15" s="3"/>
      <c r="E15" s="3"/>
      <c r="F15" s="6"/>
      <c r="G15" s="6"/>
      <c r="H15" s="7" t="s">
        <v>6</v>
      </c>
      <c r="I15" s="4"/>
      <c r="J15" s="7" t="s">
        <v>6</v>
      </c>
      <c r="K15" s="3"/>
      <c r="L15" s="7" t="s">
        <v>6</v>
      </c>
      <c r="M15" s="3"/>
      <c r="N15" s="7" t="s">
        <v>6</v>
      </c>
      <c r="O15" s="2"/>
    </row>
    <row r="16" spans="1:15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</row>
    <row r="17" spans="1:15" ht="12.75" customHeight="1" thickBot="1">
      <c r="A17" s="9" t="s">
        <v>22</v>
      </c>
      <c r="B17" s="3" t="s">
        <v>43</v>
      </c>
      <c r="C17" s="3" t="s">
        <v>85</v>
      </c>
      <c r="D17" s="3"/>
      <c r="E17" s="3"/>
      <c r="F17" s="3"/>
      <c r="G17" s="3"/>
      <c r="H17" s="28">
        <v>19653</v>
      </c>
      <c r="I17" s="10"/>
      <c r="J17" s="29">
        <v>20300</v>
      </c>
      <c r="K17" s="10"/>
      <c r="L17" s="28">
        <v>69035</v>
      </c>
      <c r="M17" s="10"/>
      <c r="N17" s="29">
        <v>65321</v>
      </c>
      <c r="O17" s="2"/>
    </row>
    <row r="18" spans="1:15" ht="12.75" customHeight="1" thickTop="1">
      <c r="A18" s="3"/>
      <c r="D18" s="3"/>
      <c r="E18" s="3"/>
      <c r="F18" s="3"/>
      <c r="G18" s="3"/>
      <c r="H18" s="10"/>
      <c r="I18" s="10"/>
      <c r="J18" s="10"/>
      <c r="K18" s="10"/>
      <c r="L18" s="10"/>
      <c r="M18" s="10"/>
      <c r="N18" s="10"/>
      <c r="O18" s="2"/>
    </row>
    <row r="19" spans="1:15" ht="12.75" customHeight="1" thickBot="1">
      <c r="A19" s="3"/>
      <c r="B19" s="3" t="s">
        <v>44</v>
      </c>
      <c r="C19" s="3" t="s">
        <v>58</v>
      </c>
      <c r="D19" s="3"/>
      <c r="E19" s="3"/>
      <c r="F19" s="3"/>
      <c r="G19" s="3"/>
      <c r="H19" s="28">
        <v>2</v>
      </c>
      <c r="I19" s="10"/>
      <c r="J19" s="29">
        <v>0</v>
      </c>
      <c r="K19" s="10"/>
      <c r="L19" s="28">
        <v>18</v>
      </c>
      <c r="M19" s="10"/>
      <c r="N19" s="29">
        <v>0</v>
      </c>
      <c r="O19" s="2"/>
    </row>
    <row r="20" spans="1:15" ht="12.75" customHeight="1" thickTop="1">
      <c r="A20" s="3"/>
      <c r="B20" s="3"/>
      <c r="C20" s="3"/>
      <c r="D20" s="3"/>
      <c r="E20" s="3"/>
      <c r="F20" s="3"/>
      <c r="G20" s="3"/>
      <c r="H20" s="22"/>
      <c r="I20" s="10"/>
      <c r="J20" s="33"/>
      <c r="K20" s="10"/>
      <c r="L20" s="22"/>
      <c r="M20" s="10"/>
      <c r="N20" s="33"/>
      <c r="O20" s="2"/>
    </row>
    <row r="21" spans="1:15" ht="12.75" customHeight="1" thickBot="1">
      <c r="A21" s="3"/>
      <c r="B21" s="3" t="s">
        <v>45</v>
      </c>
      <c r="C21" s="3" t="s">
        <v>95</v>
      </c>
      <c r="D21" s="3"/>
      <c r="E21" s="3"/>
      <c r="F21" s="3"/>
      <c r="G21" s="3"/>
      <c r="H21" s="28">
        <v>200</v>
      </c>
      <c r="I21" s="10"/>
      <c r="J21" s="29">
        <v>52</v>
      </c>
      <c r="K21" s="10"/>
      <c r="L21" s="28">
        <v>585</v>
      </c>
      <c r="M21" s="10"/>
      <c r="N21" s="29">
        <v>99</v>
      </c>
      <c r="O21" s="2"/>
    </row>
    <row r="22" spans="1:15" ht="12.75" customHeight="1" thickTop="1">
      <c r="A22" s="3"/>
      <c r="B22" s="3"/>
      <c r="C22" s="3"/>
      <c r="D22" s="3"/>
      <c r="E22" s="3"/>
      <c r="F22" s="3"/>
      <c r="G22" s="3"/>
      <c r="H22" s="10"/>
      <c r="I22" s="10"/>
      <c r="J22" s="10"/>
      <c r="K22" s="10"/>
      <c r="L22" s="10"/>
      <c r="M22" s="10"/>
      <c r="N22" s="10"/>
      <c r="O22" s="2"/>
    </row>
    <row r="23" spans="1:15" ht="12.75" customHeight="1">
      <c r="A23" s="9" t="s">
        <v>23</v>
      </c>
      <c r="B23" s="3" t="s">
        <v>43</v>
      </c>
      <c r="C23" s="3" t="s">
        <v>86</v>
      </c>
      <c r="D23" s="3"/>
      <c r="E23" s="3"/>
      <c r="F23" s="3"/>
      <c r="G23" s="3"/>
      <c r="H23" s="10"/>
      <c r="I23" s="10"/>
      <c r="J23" s="10"/>
      <c r="K23" s="10"/>
      <c r="L23" s="10"/>
      <c r="M23" s="10"/>
      <c r="N23" s="10"/>
      <c r="O23" s="2"/>
    </row>
    <row r="24" spans="1:15" ht="12.75" customHeight="1">
      <c r="A24" s="3"/>
      <c r="B24" s="3"/>
      <c r="C24" s="3" t="s">
        <v>59</v>
      </c>
      <c r="D24" s="3"/>
      <c r="E24" s="3"/>
      <c r="F24" s="3"/>
      <c r="G24" s="3"/>
      <c r="H24" s="10"/>
      <c r="I24" s="10"/>
      <c r="J24" s="10"/>
      <c r="K24" s="10"/>
      <c r="L24" s="10"/>
      <c r="M24" s="10"/>
      <c r="N24" s="10"/>
      <c r="O24" s="2"/>
    </row>
    <row r="25" spans="1:15" ht="12.75" customHeight="1">
      <c r="A25" s="3"/>
      <c r="B25" s="3"/>
      <c r="C25" s="3" t="s">
        <v>60</v>
      </c>
      <c r="D25" s="3"/>
      <c r="E25" s="3"/>
      <c r="F25" s="3"/>
      <c r="G25" s="3"/>
      <c r="H25" s="10">
        <f>+H34-H27-H29-H31</f>
        <v>702</v>
      </c>
      <c r="I25" s="10"/>
      <c r="J25" s="10">
        <f>+J34-J27-J29-J31</f>
        <v>848</v>
      </c>
      <c r="K25" s="10"/>
      <c r="L25" s="10">
        <f>+L34-L27-L29-L31</f>
        <v>13502</v>
      </c>
      <c r="M25" s="10"/>
      <c r="N25" s="10">
        <f>+N34-N27-N29-N31</f>
        <v>14272</v>
      </c>
      <c r="O25" s="2"/>
    </row>
    <row r="26" spans="1:15" ht="12.75" customHeight="1">
      <c r="A26" s="3"/>
      <c r="B26" s="3"/>
      <c r="C26" s="3"/>
      <c r="D26" s="3"/>
      <c r="E26" s="3"/>
      <c r="F26" s="3"/>
      <c r="G26" s="3"/>
      <c r="H26" s="10"/>
      <c r="I26" s="10"/>
      <c r="J26" s="10"/>
      <c r="K26" s="10"/>
      <c r="L26" s="10"/>
      <c r="M26" s="10"/>
      <c r="N26" s="10"/>
      <c r="O26" s="2"/>
    </row>
    <row r="27" spans="1:15" ht="12.75" customHeight="1">
      <c r="A27" s="3"/>
      <c r="B27" s="3" t="s">
        <v>44</v>
      </c>
      <c r="C27" s="3" t="s">
        <v>87</v>
      </c>
      <c r="D27" s="3"/>
      <c r="E27" s="3"/>
      <c r="F27" s="3"/>
      <c r="G27" s="3"/>
      <c r="H27" s="10">
        <v>-243</v>
      </c>
      <c r="I27" s="10"/>
      <c r="J27" s="11">
        <v>-334</v>
      </c>
      <c r="K27" s="10"/>
      <c r="L27" s="10">
        <v>-1064</v>
      </c>
      <c r="M27" s="10"/>
      <c r="N27" s="11">
        <v>-981</v>
      </c>
      <c r="O27" s="2"/>
    </row>
    <row r="28" spans="1:15" ht="12.75" customHeight="1">
      <c r="A28" s="3"/>
      <c r="B28" s="3"/>
      <c r="C28" s="3"/>
      <c r="D28" s="3"/>
      <c r="E28" s="3"/>
      <c r="F28" s="3"/>
      <c r="G28" s="3"/>
      <c r="H28" s="10"/>
      <c r="I28" s="10"/>
      <c r="J28" s="11"/>
      <c r="K28" s="10"/>
      <c r="L28" s="10"/>
      <c r="M28" s="10"/>
      <c r="N28" s="11"/>
      <c r="O28" s="2"/>
    </row>
    <row r="29" spans="1:15" ht="12.75" customHeight="1">
      <c r="A29" s="3"/>
      <c r="B29" s="3" t="s">
        <v>45</v>
      </c>
      <c r="C29" s="3" t="s">
        <v>46</v>
      </c>
      <c r="D29" s="3"/>
      <c r="E29" s="3"/>
      <c r="F29" s="3"/>
      <c r="G29" s="3"/>
      <c r="H29" s="10">
        <v>250</v>
      </c>
      <c r="I29" s="10"/>
      <c r="J29" s="11">
        <v>-615</v>
      </c>
      <c r="K29" s="10"/>
      <c r="L29" s="10">
        <v>-2470</v>
      </c>
      <c r="M29" s="10"/>
      <c r="N29" s="11">
        <v>-2121</v>
      </c>
      <c r="O29" s="2"/>
    </row>
    <row r="30" spans="1:15" ht="12.75" customHeight="1">
      <c r="A30" s="3"/>
      <c r="B30" s="3"/>
      <c r="C30" s="3"/>
      <c r="D30" s="3"/>
      <c r="E30" s="3"/>
      <c r="F30" s="3"/>
      <c r="G30" s="3"/>
      <c r="H30" s="10"/>
      <c r="I30" s="10"/>
      <c r="J30" s="10"/>
      <c r="K30" s="10"/>
      <c r="L30" s="10"/>
      <c r="M30" s="10"/>
      <c r="N30" s="10"/>
      <c r="O30" s="2"/>
    </row>
    <row r="31" spans="1:15" ht="12.75" customHeight="1">
      <c r="A31" s="3"/>
      <c r="B31" s="3" t="s">
        <v>47</v>
      </c>
      <c r="C31" s="3" t="s">
        <v>9</v>
      </c>
      <c r="D31" s="3"/>
      <c r="E31" s="3"/>
      <c r="F31" s="3"/>
      <c r="G31" s="3"/>
      <c r="H31" s="20">
        <v>61</v>
      </c>
      <c r="I31" s="20"/>
      <c r="J31" s="21">
        <v>-303</v>
      </c>
      <c r="K31" s="20"/>
      <c r="L31" s="20">
        <v>18</v>
      </c>
      <c r="M31" s="20"/>
      <c r="N31" s="21">
        <v>-844</v>
      </c>
      <c r="O31" s="2"/>
    </row>
    <row r="32" spans="1:15" ht="12.75" customHeight="1">
      <c r="A32" s="3"/>
      <c r="B32" s="3"/>
      <c r="C32" s="3"/>
      <c r="D32" s="3"/>
      <c r="E32" s="3"/>
      <c r="F32" s="3"/>
      <c r="G32" s="3"/>
      <c r="H32" s="22"/>
      <c r="I32" s="22"/>
      <c r="J32" s="33"/>
      <c r="K32" s="22"/>
      <c r="L32" s="22"/>
      <c r="M32" s="22"/>
      <c r="N32" s="33"/>
      <c r="O32" s="2"/>
    </row>
    <row r="33" spans="1:15" ht="12.75" customHeight="1">
      <c r="A33" s="3"/>
      <c r="B33" s="3" t="s">
        <v>48</v>
      </c>
      <c r="C33" s="3" t="s">
        <v>96</v>
      </c>
      <c r="D33" s="3"/>
      <c r="E33" s="3"/>
      <c r="F33" s="3"/>
      <c r="G33" s="3"/>
      <c r="H33" s="10"/>
      <c r="I33" s="10"/>
      <c r="J33" s="10"/>
      <c r="K33" s="10"/>
      <c r="L33" s="10"/>
      <c r="M33" s="10"/>
      <c r="N33" s="10"/>
      <c r="O33" s="2"/>
    </row>
    <row r="34" spans="1:15" ht="12.75" customHeight="1">
      <c r="A34" s="3"/>
      <c r="B34" s="3"/>
      <c r="C34" s="3" t="s">
        <v>97</v>
      </c>
      <c r="D34" s="3"/>
      <c r="E34" s="3"/>
      <c r="F34" s="3"/>
      <c r="G34" s="3"/>
      <c r="H34" s="10">
        <v>770</v>
      </c>
      <c r="I34" s="10"/>
      <c r="J34" s="11">
        <v>-404</v>
      </c>
      <c r="K34" s="10"/>
      <c r="L34" s="10">
        <v>9986</v>
      </c>
      <c r="M34" s="10"/>
      <c r="N34" s="11">
        <v>10326</v>
      </c>
      <c r="O34" s="2"/>
    </row>
    <row r="35" spans="1:15" ht="12.75" customHeight="1">
      <c r="A35" s="3"/>
      <c r="B35" s="3"/>
      <c r="C35" s="3"/>
      <c r="D35" s="3"/>
      <c r="E35" s="3"/>
      <c r="F35" s="3"/>
      <c r="G35" s="3"/>
      <c r="H35" s="10"/>
      <c r="I35" s="10"/>
      <c r="J35" s="10"/>
      <c r="K35" s="10"/>
      <c r="L35" s="10"/>
      <c r="M35" s="10"/>
      <c r="N35" s="10"/>
      <c r="O35" s="2"/>
    </row>
    <row r="36" spans="1:15" ht="12.75" customHeight="1">
      <c r="A36" s="3"/>
      <c r="B36" s="3" t="s">
        <v>49</v>
      </c>
      <c r="C36" s="3" t="s">
        <v>79</v>
      </c>
      <c r="D36" s="3"/>
      <c r="E36" s="3"/>
      <c r="F36" s="3"/>
      <c r="G36" s="3"/>
      <c r="H36" s="20">
        <v>-73</v>
      </c>
      <c r="I36" s="20"/>
      <c r="J36" s="21">
        <v>-62</v>
      </c>
      <c r="K36" s="20"/>
      <c r="L36" s="20">
        <v>-116</v>
      </c>
      <c r="M36" s="20"/>
      <c r="N36" s="21">
        <v>155</v>
      </c>
      <c r="O36" s="2"/>
    </row>
    <row r="37" spans="1:15" ht="12.75" customHeight="1">
      <c r="A37" s="3"/>
      <c r="B37" s="3"/>
      <c r="C37" s="3"/>
      <c r="D37" s="3"/>
      <c r="E37" s="3"/>
      <c r="F37" s="3"/>
      <c r="G37" s="3"/>
      <c r="H37" s="10"/>
      <c r="I37" s="10"/>
      <c r="J37" s="10"/>
      <c r="K37" s="10"/>
      <c r="L37" s="10"/>
      <c r="M37" s="10"/>
      <c r="N37" s="10"/>
      <c r="O37" s="2"/>
    </row>
    <row r="38" spans="1:15" ht="12.75" customHeight="1">
      <c r="A38" s="3"/>
      <c r="B38" s="3" t="s">
        <v>50</v>
      </c>
      <c r="C38" s="3" t="s">
        <v>98</v>
      </c>
      <c r="D38" s="3"/>
      <c r="E38" s="3"/>
      <c r="F38" s="3"/>
      <c r="G38" s="3"/>
      <c r="O38" s="2"/>
    </row>
    <row r="39" spans="1:15" ht="12.75" customHeight="1">
      <c r="A39" s="3"/>
      <c r="B39" s="3"/>
      <c r="C39" s="3" t="s">
        <v>99</v>
      </c>
      <c r="D39" s="3"/>
      <c r="E39" s="3"/>
      <c r="F39" s="3"/>
      <c r="G39" s="3"/>
      <c r="H39" s="10">
        <f>+H34+H36</f>
        <v>697</v>
      </c>
      <c r="I39" s="10"/>
      <c r="J39" s="11">
        <f>+J34+J36</f>
        <v>-466</v>
      </c>
      <c r="K39" s="10"/>
      <c r="L39" s="10">
        <f>L34+L36</f>
        <v>9870</v>
      </c>
      <c r="M39" s="10"/>
      <c r="N39" s="11">
        <f>+N34+N36</f>
        <v>10481</v>
      </c>
      <c r="O39" s="2"/>
    </row>
    <row r="40" spans="1:15" ht="12.75" customHeight="1">
      <c r="A40" s="3"/>
      <c r="B40" s="3"/>
      <c r="C40" s="3"/>
      <c r="D40" s="3"/>
      <c r="E40" s="3"/>
      <c r="F40" s="3"/>
      <c r="G40" s="3"/>
      <c r="H40" s="10"/>
      <c r="I40" s="10"/>
      <c r="J40" s="10"/>
      <c r="K40" s="10"/>
      <c r="L40" s="10"/>
      <c r="M40" s="10"/>
      <c r="N40" s="10"/>
      <c r="O40" s="2"/>
    </row>
    <row r="41" spans="1:15" ht="12.75" customHeight="1">
      <c r="A41" s="3"/>
      <c r="B41" s="3" t="s">
        <v>51</v>
      </c>
      <c r="C41" s="3" t="s">
        <v>100</v>
      </c>
      <c r="D41" s="3"/>
      <c r="E41" s="3"/>
      <c r="F41" s="3"/>
      <c r="G41" s="3"/>
      <c r="H41" s="20">
        <v>-457</v>
      </c>
      <c r="I41" s="20"/>
      <c r="J41" s="21">
        <v>-60</v>
      </c>
      <c r="K41" s="20"/>
      <c r="L41" s="20">
        <v>-3096</v>
      </c>
      <c r="M41" s="20"/>
      <c r="N41" s="21">
        <v>-3172</v>
      </c>
      <c r="O41" s="2"/>
    </row>
    <row r="42" spans="1:15" ht="12.75" customHeight="1">
      <c r="A42" s="3"/>
      <c r="B42" s="3"/>
      <c r="C42" s="3"/>
      <c r="D42" s="3"/>
      <c r="E42" s="3"/>
      <c r="F42" s="3"/>
      <c r="G42" s="3"/>
      <c r="H42" s="10"/>
      <c r="I42" s="10"/>
      <c r="J42" s="10"/>
      <c r="K42" s="10"/>
      <c r="L42" s="10"/>
      <c r="M42" s="10"/>
      <c r="N42" s="10"/>
      <c r="O42" s="2"/>
    </row>
    <row r="43" spans="1:15" ht="12.75" customHeight="1">
      <c r="A43" s="3"/>
      <c r="B43" s="3" t="s">
        <v>52</v>
      </c>
      <c r="C43" s="41" t="s">
        <v>52</v>
      </c>
      <c r="D43" s="3" t="s">
        <v>101</v>
      </c>
      <c r="E43" s="3"/>
      <c r="F43" s="3"/>
      <c r="G43" s="3"/>
      <c r="H43" s="10">
        <f>+H39+H41</f>
        <v>240</v>
      </c>
      <c r="I43" s="10"/>
      <c r="J43" s="11">
        <f>+J39+J41</f>
        <v>-526</v>
      </c>
      <c r="K43" s="10"/>
      <c r="L43" s="10">
        <f>+L39+L41</f>
        <v>6774</v>
      </c>
      <c r="M43" s="10"/>
      <c r="N43" s="11">
        <f>+N39+N41</f>
        <v>7309</v>
      </c>
      <c r="O43" s="2"/>
    </row>
    <row r="44" spans="1:15" ht="12.75" customHeight="1">
      <c r="A44" s="3"/>
      <c r="B44" s="3"/>
      <c r="C44" s="40"/>
      <c r="D44" s="3"/>
      <c r="E44" s="3"/>
      <c r="F44" s="3"/>
      <c r="G44" s="3"/>
      <c r="H44" s="10"/>
      <c r="I44" s="10"/>
      <c r="J44" s="10"/>
      <c r="K44" s="10"/>
      <c r="L44" s="10"/>
      <c r="M44" s="10"/>
      <c r="N44" s="10"/>
      <c r="O44" s="2"/>
    </row>
    <row r="45" spans="1:15" ht="12.75" customHeight="1">
      <c r="A45" s="3"/>
      <c r="B45" s="3"/>
      <c r="C45" s="41" t="s">
        <v>57</v>
      </c>
      <c r="D45" s="3" t="s">
        <v>102</v>
      </c>
      <c r="E45" s="3"/>
      <c r="F45" s="3"/>
      <c r="G45" s="3"/>
      <c r="H45" s="20">
        <v>-6</v>
      </c>
      <c r="I45" s="20"/>
      <c r="J45" s="21">
        <v>-39</v>
      </c>
      <c r="K45" s="20"/>
      <c r="L45" s="20">
        <v>-256</v>
      </c>
      <c r="M45" s="20"/>
      <c r="N45" s="21">
        <v>-194</v>
      </c>
      <c r="O45" s="2"/>
    </row>
    <row r="46" spans="1:15" ht="12.75" customHeight="1">
      <c r="A46" s="3"/>
      <c r="B46" s="3"/>
      <c r="C46" s="41"/>
      <c r="D46" s="3"/>
      <c r="E46" s="3"/>
      <c r="F46" s="3"/>
      <c r="G46" s="3"/>
      <c r="H46" s="22"/>
      <c r="I46" s="22"/>
      <c r="J46" s="33"/>
      <c r="K46" s="22"/>
      <c r="L46" s="22"/>
      <c r="M46" s="22"/>
      <c r="N46" s="33"/>
      <c r="O46" s="2"/>
    </row>
    <row r="47" spans="1:15" ht="12.75" customHeight="1">
      <c r="A47" s="3"/>
      <c r="B47" s="3"/>
      <c r="C47" s="41"/>
      <c r="D47" s="3"/>
      <c r="E47" s="3"/>
      <c r="F47" s="3"/>
      <c r="G47" s="3"/>
      <c r="H47" s="22">
        <f>+H43+H45</f>
        <v>234</v>
      </c>
      <c r="I47" s="22"/>
      <c r="J47" s="22">
        <f>+J43+J45</f>
        <v>-565</v>
      </c>
      <c r="K47" s="22"/>
      <c r="L47" s="22">
        <f>+L43+L45</f>
        <v>6518</v>
      </c>
      <c r="M47" s="22"/>
      <c r="N47" s="22">
        <f>+N43+N45</f>
        <v>7115</v>
      </c>
      <c r="O47" s="22"/>
    </row>
    <row r="48" spans="1:15" ht="12.75" customHeight="1">
      <c r="A48" s="3"/>
      <c r="B48" s="3"/>
      <c r="C48" s="41"/>
      <c r="D48" s="3"/>
      <c r="E48" s="3"/>
      <c r="F48" s="3"/>
      <c r="G48" s="3"/>
      <c r="H48" s="22"/>
      <c r="I48" s="22"/>
      <c r="J48" s="22"/>
      <c r="K48" s="22"/>
      <c r="L48" s="22"/>
      <c r="M48" s="22"/>
      <c r="N48" s="22"/>
      <c r="O48" s="22"/>
    </row>
    <row r="49" spans="1:15" ht="12.75" customHeight="1">
      <c r="A49" s="3"/>
      <c r="B49" s="3" t="s">
        <v>53</v>
      </c>
      <c r="C49" s="40" t="s">
        <v>118</v>
      </c>
      <c r="D49" s="3"/>
      <c r="E49" s="3"/>
      <c r="F49" s="3"/>
      <c r="G49" s="3"/>
      <c r="H49" s="20">
        <v>0</v>
      </c>
      <c r="I49" s="20"/>
      <c r="J49" s="21">
        <v>0</v>
      </c>
      <c r="K49" s="20"/>
      <c r="L49" s="20">
        <v>-21</v>
      </c>
      <c r="M49" s="20"/>
      <c r="N49" s="21">
        <v>0</v>
      </c>
      <c r="O49" s="2"/>
    </row>
    <row r="50" spans="1:15" ht="12.75" customHeight="1">
      <c r="A50" s="3"/>
      <c r="B50" s="3"/>
      <c r="C50" s="3" t="s">
        <v>8</v>
      </c>
      <c r="D50" s="3"/>
      <c r="E50" s="3"/>
      <c r="F50" s="3"/>
      <c r="G50" s="3"/>
      <c r="H50" s="10"/>
      <c r="I50" s="10"/>
      <c r="J50" s="10"/>
      <c r="K50" s="10"/>
      <c r="L50" s="10"/>
      <c r="M50" s="10"/>
      <c r="N50" s="10"/>
      <c r="O50" s="2"/>
    </row>
    <row r="51" spans="1:15" ht="12.75" customHeight="1">
      <c r="A51" s="3"/>
      <c r="B51" s="3" t="s">
        <v>54</v>
      </c>
      <c r="C51" s="3" t="s">
        <v>103</v>
      </c>
      <c r="D51" s="3"/>
      <c r="E51" s="3"/>
      <c r="F51" s="3"/>
      <c r="G51" s="3"/>
      <c r="O51" s="2"/>
    </row>
    <row r="52" spans="1:15" ht="12.75" customHeight="1">
      <c r="A52" s="3"/>
      <c r="B52" s="3"/>
      <c r="C52" s="3" t="s">
        <v>105</v>
      </c>
      <c r="D52" s="3"/>
      <c r="E52" s="3"/>
      <c r="F52" s="3"/>
      <c r="G52" s="3"/>
      <c r="H52" s="22">
        <f>+H47+H49</f>
        <v>234</v>
      </c>
      <c r="I52" s="22"/>
      <c r="J52" s="33">
        <f>+J43+J45</f>
        <v>-565</v>
      </c>
      <c r="K52" s="22"/>
      <c r="L52" s="22">
        <f>+L47+L49</f>
        <v>6497</v>
      </c>
      <c r="M52" s="22"/>
      <c r="N52" s="33">
        <f>+N43+N45</f>
        <v>7115</v>
      </c>
      <c r="O52" s="2"/>
    </row>
    <row r="53" spans="1:15" ht="12.75" customHeight="1">
      <c r="A53" s="3"/>
      <c r="B53" s="3"/>
      <c r="C53" s="3"/>
      <c r="D53" s="3"/>
      <c r="E53" s="3"/>
      <c r="F53" s="3"/>
      <c r="G53" s="3"/>
      <c r="H53" s="22"/>
      <c r="I53" s="22"/>
      <c r="J53" s="33"/>
      <c r="K53" s="22"/>
      <c r="L53" s="22"/>
      <c r="M53" s="22"/>
      <c r="N53" s="33"/>
      <c r="O53" s="2"/>
    </row>
    <row r="54" spans="1:15" ht="12.75" customHeight="1">
      <c r="A54" s="3"/>
      <c r="B54" s="3" t="s">
        <v>64</v>
      </c>
      <c r="C54" s="41" t="s">
        <v>52</v>
      </c>
      <c r="D54" s="3" t="s">
        <v>0</v>
      </c>
      <c r="E54" s="3"/>
      <c r="F54" s="3"/>
      <c r="G54" s="3"/>
      <c r="H54" s="37">
        <v>0</v>
      </c>
      <c r="I54" s="38"/>
      <c r="J54" s="34">
        <v>0</v>
      </c>
      <c r="K54" s="38"/>
      <c r="L54" s="38">
        <v>0</v>
      </c>
      <c r="M54" s="38"/>
      <c r="N54" s="35">
        <v>0</v>
      </c>
      <c r="O54" s="2"/>
    </row>
    <row r="55" spans="1:15" ht="12.75" customHeight="1">
      <c r="A55" s="3"/>
      <c r="B55" s="3"/>
      <c r="C55" s="41" t="s">
        <v>57</v>
      </c>
      <c r="D55" s="3" t="s">
        <v>62</v>
      </c>
      <c r="E55" s="3"/>
      <c r="F55" s="3"/>
      <c r="G55" s="3"/>
      <c r="H55" s="39">
        <v>0</v>
      </c>
      <c r="I55" s="20"/>
      <c r="J55" s="21">
        <v>0</v>
      </c>
      <c r="K55" s="20"/>
      <c r="L55" s="20">
        <v>0</v>
      </c>
      <c r="M55" s="20"/>
      <c r="N55" s="36">
        <v>0</v>
      </c>
      <c r="O55" s="2"/>
    </row>
    <row r="56" spans="1:15" ht="12.75" customHeight="1">
      <c r="A56" s="3"/>
      <c r="B56" s="3"/>
      <c r="C56" s="41" t="s">
        <v>61</v>
      </c>
      <c r="D56" s="3" t="s">
        <v>107</v>
      </c>
      <c r="E56" s="3"/>
      <c r="F56" s="3"/>
      <c r="G56" s="3"/>
      <c r="H56" s="22"/>
      <c r="I56" s="22"/>
      <c r="J56" s="33"/>
      <c r="K56" s="22"/>
      <c r="L56" s="22"/>
      <c r="M56" s="22"/>
      <c r="N56" s="33"/>
      <c r="O56" s="2"/>
    </row>
    <row r="57" spans="1:15" ht="12.75" customHeight="1">
      <c r="A57" s="3"/>
      <c r="B57" s="3"/>
      <c r="C57" s="3"/>
      <c r="D57" s="3" t="s">
        <v>63</v>
      </c>
      <c r="E57" s="3"/>
      <c r="F57" s="3"/>
      <c r="G57" s="3"/>
      <c r="H57" s="20">
        <v>0</v>
      </c>
      <c r="I57" s="20"/>
      <c r="J57" s="21">
        <f>+J54+J55</f>
        <v>0</v>
      </c>
      <c r="K57" s="20"/>
      <c r="L57" s="20">
        <v>0</v>
      </c>
      <c r="M57" s="20"/>
      <c r="N57" s="21">
        <v>0</v>
      </c>
      <c r="O57" s="2"/>
    </row>
    <row r="58" spans="1:15" ht="12.75" customHeight="1">
      <c r="A58" s="3"/>
      <c r="B58" s="3"/>
      <c r="C58" s="3"/>
      <c r="D58" s="3"/>
      <c r="E58" s="3"/>
      <c r="F58" s="3"/>
      <c r="G58" s="3"/>
      <c r="H58" s="22"/>
      <c r="I58" s="22"/>
      <c r="J58" s="33"/>
      <c r="K58" s="22"/>
      <c r="L58" s="22"/>
      <c r="M58" s="22"/>
      <c r="N58" s="33"/>
      <c r="O58" s="2"/>
    </row>
    <row r="59" spans="1:15" ht="12.75" customHeight="1">
      <c r="A59" s="3"/>
      <c r="B59" s="3" t="s">
        <v>110</v>
      </c>
      <c r="C59" s="3" t="s">
        <v>104</v>
      </c>
      <c r="D59" s="3"/>
      <c r="E59" s="3"/>
      <c r="F59" s="3"/>
      <c r="G59" s="3"/>
      <c r="H59" s="10"/>
      <c r="I59" s="10"/>
      <c r="J59" s="10"/>
      <c r="K59" s="10"/>
      <c r="L59" s="10"/>
      <c r="M59" s="10"/>
      <c r="N59" s="10"/>
      <c r="O59" s="2"/>
    </row>
    <row r="60" spans="1:15" ht="12.75" customHeight="1" thickBot="1">
      <c r="A60" s="3"/>
      <c r="C60" s="3" t="s">
        <v>106</v>
      </c>
      <c r="D60" s="3"/>
      <c r="E60" s="3"/>
      <c r="F60" s="3"/>
      <c r="G60" s="3"/>
      <c r="H60" s="28">
        <f>+H52+H57</f>
        <v>234</v>
      </c>
      <c r="I60" s="28"/>
      <c r="J60" s="29">
        <f>+J52+J57</f>
        <v>-565</v>
      </c>
      <c r="K60" s="28"/>
      <c r="L60" s="28">
        <f>+L52+L57</f>
        <v>6497</v>
      </c>
      <c r="M60" s="28"/>
      <c r="N60" s="29">
        <f>+N52+N57</f>
        <v>7115</v>
      </c>
      <c r="O60" s="2"/>
    </row>
    <row r="61" spans="1:15" ht="12.75" customHeight="1" thickTop="1">
      <c r="A61" s="3"/>
      <c r="B61" s="3"/>
      <c r="C61" s="3"/>
      <c r="D61" s="3"/>
      <c r="E61" s="3"/>
      <c r="F61" s="3"/>
      <c r="G61" s="3"/>
      <c r="H61" s="3"/>
      <c r="I61" s="3"/>
      <c r="J61" s="10"/>
      <c r="K61" s="3"/>
      <c r="L61" s="3"/>
      <c r="M61" s="3"/>
      <c r="N61" s="3"/>
      <c r="O61" s="2"/>
    </row>
    <row r="62" spans="1:15" ht="12.75" customHeight="1">
      <c r="A62" s="9" t="s">
        <v>25</v>
      </c>
      <c r="B62" s="3" t="s">
        <v>43</v>
      </c>
      <c r="C62" s="3" t="s">
        <v>111</v>
      </c>
      <c r="D62" s="3"/>
      <c r="E62" s="3"/>
      <c r="F62" s="6"/>
      <c r="G62" s="6"/>
      <c r="H62" s="6"/>
      <c r="I62" s="6"/>
      <c r="J62" s="6"/>
      <c r="K62" s="6"/>
      <c r="L62" s="6"/>
      <c r="M62" s="6"/>
      <c r="N62" s="6"/>
      <c r="O62" s="2"/>
    </row>
    <row r="63" spans="1:15" ht="12.75" customHeight="1">
      <c r="A63" s="3"/>
      <c r="B63" s="3"/>
      <c r="C63" s="3" t="s">
        <v>55</v>
      </c>
      <c r="D63" s="3"/>
      <c r="E63" s="3"/>
      <c r="F63" s="6"/>
      <c r="G63" s="6"/>
      <c r="H63" s="6"/>
      <c r="I63" s="6"/>
      <c r="J63" s="6"/>
      <c r="K63" s="6"/>
      <c r="L63" s="6"/>
      <c r="M63" s="6"/>
      <c r="N63" s="6"/>
      <c r="O63" s="2"/>
    </row>
    <row r="64" spans="1:15" ht="12.75" customHeight="1">
      <c r="A64" s="3"/>
      <c r="B64" s="3"/>
      <c r="C64" s="3" t="s">
        <v>56</v>
      </c>
      <c r="D64" s="3"/>
      <c r="E64" s="3"/>
      <c r="F64" s="6"/>
      <c r="G64" s="6"/>
      <c r="H64" s="6"/>
      <c r="I64" s="6"/>
      <c r="J64" s="6"/>
      <c r="K64" s="6"/>
      <c r="L64" s="6"/>
      <c r="M64" s="6"/>
      <c r="N64" s="6"/>
      <c r="O64" s="2"/>
    </row>
    <row r="65" spans="1:15" ht="12.75" customHeight="1">
      <c r="A65" s="3"/>
      <c r="B65" s="3"/>
      <c r="C65" s="49"/>
      <c r="D65" s="3"/>
      <c r="E65" s="3"/>
      <c r="F65" s="6"/>
      <c r="G65" s="6"/>
      <c r="H65" s="6"/>
      <c r="I65" s="6"/>
      <c r="J65" s="6"/>
      <c r="K65" s="6"/>
      <c r="L65" s="6"/>
      <c r="M65" s="6"/>
      <c r="N65" s="6"/>
      <c r="O65" s="2"/>
    </row>
    <row r="66" spans="1:15" ht="12.75" customHeight="1">
      <c r="A66" s="3"/>
      <c r="B66" s="3"/>
      <c r="C66" s="9" t="s">
        <v>43</v>
      </c>
      <c r="D66" s="3" t="s">
        <v>90</v>
      </c>
      <c r="E66" s="3"/>
      <c r="F66" s="6"/>
      <c r="G66" s="6"/>
      <c r="H66" s="6"/>
      <c r="I66" s="6"/>
      <c r="J66" s="6"/>
      <c r="K66" s="6"/>
      <c r="L66" s="6"/>
      <c r="M66" s="6"/>
      <c r="N66" s="6"/>
      <c r="O66" s="2"/>
    </row>
    <row r="67" spans="1:15" ht="12.75" customHeight="1">
      <c r="A67" s="3"/>
      <c r="B67" s="3"/>
      <c r="C67" s="9"/>
      <c r="D67" s="3" t="s">
        <v>131</v>
      </c>
      <c r="E67" s="3"/>
      <c r="F67" s="6"/>
      <c r="G67" s="6"/>
      <c r="O67" s="2"/>
    </row>
    <row r="68" spans="1:15" ht="12.75" customHeight="1">
      <c r="A68" s="3"/>
      <c r="B68" s="3"/>
      <c r="C68" s="9"/>
      <c r="D68" s="3" t="s">
        <v>130</v>
      </c>
      <c r="E68" s="3"/>
      <c r="F68" s="6"/>
      <c r="G68" s="6"/>
      <c r="H68" s="6"/>
      <c r="I68" s="6"/>
      <c r="J68" s="6"/>
      <c r="K68" s="6"/>
      <c r="L68" s="6"/>
      <c r="M68" s="6"/>
      <c r="N68" s="6"/>
      <c r="O68" s="2"/>
    </row>
    <row r="69" spans="1:15" ht="12.75" customHeight="1" thickBot="1">
      <c r="A69" s="3"/>
      <c r="B69" s="3"/>
      <c r="C69" s="9"/>
      <c r="D69" s="3" t="s">
        <v>117</v>
      </c>
      <c r="E69" s="3"/>
      <c r="F69" s="6"/>
      <c r="G69" s="6"/>
      <c r="H69" s="50">
        <f>(+H52*1000/41000000)*100</f>
        <v>0.5707317073170731</v>
      </c>
      <c r="I69" s="30"/>
      <c r="J69" s="45">
        <v>-1.38</v>
      </c>
      <c r="K69" s="30"/>
      <c r="L69" s="50">
        <f>+L52*1000/41000000*100</f>
        <v>15.846341463414634</v>
      </c>
      <c r="M69" s="30"/>
      <c r="N69" s="45">
        <v>20.57</v>
      </c>
      <c r="O69" s="2"/>
    </row>
    <row r="70" spans="1:15" ht="12.75" customHeight="1" thickTop="1">
      <c r="A70" s="3"/>
      <c r="B70" s="3"/>
      <c r="C70" s="9"/>
      <c r="D70" s="3"/>
      <c r="E70" s="3"/>
      <c r="F70" s="6"/>
      <c r="G70" s="6"/>
      <c r="H70" s="6"/>
      <c r="I70" s="6"/>
      <c r="J70" s="6"/>
      <c r="K70" s="6"/>
      <c r="L70" s="6"/>
      <c r="M70" s="6"/>
      <c r="N70" s="6"/>
      <c r="O70" s="2"/>
    </row>
    <row r="71" spans="1:15" ht="12.75" customHeight="1" thickBot="1">
      <c r="A71" s="3"/>
      <c r="B71" s="3"/>
      <c r="C71" s="9" t="s">
        <v>44</v>
      </c>
      <c r="D71" s="3" t="s">
        <v>112</v>
      </c>
      <c r="E71" s="3"/>
      <c r="F71" s="3"/>
      <c r="G71" s="3"/>
      <c r="H71" s="50">
        <v>0</v>
      </c>
      <c r="I71" s="50"/>
      <c r="J71" s="50">
        <v>0</v>
      </c>
      <c r="K71" s="50"/>
      <c r="L71" s="50">
        <v>0</v>
      </c>
      <c r="M71" s="50"/>
      <c r="N71" s="50">
        <v>0</v>
      </c>
      <c r="O71" s="2"/>
    </row>
    <row r="72" spans="1:15" ht="12.75" customHeight="1" thickTop="1">
      <c r="A72" s="3"/>
      <c r="B72" s="3"/>
      <c r="C72" s="3"/>
      <c r="D72" s="3"/>
      <c r="E72" s="3"/>
      <c r="F72" s="3"/>
      <c r="G72" s="3"/>
      <c r="H72" s="31"/>
      <c r="I72" s="31"/>
      <c r="J72" s="31"/>
      <c r="K72" s="31"/>
      <c r="L72" s="31"/>
      <c r="M72" s="31"/>
      <c r="N72" s="31"/>
      <c r="O72" s="2"/>
    </row>
    <row r="73" spans="1:15" ht="12.75" customHeight="1" thickBot="1">
      <c r="A73" s="9" t="s">
        <v>84</v>
      </c>
      <c r="B73" s="3" t="s">
        <v>43</v>
      </c>
      <c r="C73" s="3" t="s">
        <v>113</v>
      </c>
      <c r="D73" s="3"/>
      <c r="E73" s="3"/>
      <c r="F73" s="3"/>
      <c r="G73" s="3"/>
      <c r="H73" s="50">
        <v>0</v>
      </c>
      <c r="I73" s="50"/>
      <c r="J73" s="50">
        <v>0</v>
      </c>
      <c r="K73" s="50"/>
      <c r="L73" s="50">
        <v>0</v>
      </c>
      <c r="M73" s="50"/>
      <c r="N73" s="50">
        <v>0</v>
      </c>
      <c r="O73" s="2"/>
    </row>
    <row r="74" spans="1:15" ht="12.75" customHeight="1" thickTop="1">
      <c r="A74" s="3"/>
      <c r="B74" s="3"/>
      <c r="C74" s="3"/>
      <c r="D74" s="3"/>
      <c r="E74" s="3"/>
      <c r="F74" s="3"/>
      <c r="G74" s="3"/>
      <c r="H74" s="3"/>
      <c r="I74" s="3"/>
      <c r="J74" s="31"/>
      <c r="K74" s="3"/>
      <c r="L74" s="3"/>
      <c r="M74" s="3"/>
      <c r="N74" s="3"/>
      <c r="O74" s="2"/>
    </row>
    <row r="75" spans="1:15" ht="12.75" customHeight="1">
      <c r="A75" s="3"/>
      <c r="B75" s="3" t="s">
        <v>44</v>
      </c>
      <c r="C75" s="3" t="s">
        <v>114</v>
      </c>
      <c r="D75" s="3"/>
      <c r="E75" s="3"/>
      <c r="F75" s="3"/>
      <c r="G75" s="3"/>
      <c r="H75" s="3" t="s">
        <v>119</v>
      </c>
      <c r="I75" s="3"/>
      <c r="J75" s="3"/>
      <c r="K75" s="3"/>
      <c r="L75" s="3"/>
      <c r="M75" s="3"/>
      <c r="N75" s="3"/>
      <c r="O75" s="2"/>
    </row>
    <row r="76" spans="1:15" ht="12.75" customHeight="1">
      <c r="A76" s="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2"/>
    </row>
    <row r="77" spans="1:15" ht="21" customHeight="1">
      <c r="A77" s="9"/>
      <c r="B77" s="3"/>
      <c r="C77" s="3"/>
      <c r="D77" s="3"/>
      <c r="E77" s="3"/>
      <c r="F77" s="3"/>
      <c r="G77" s="3"/>
      <c r="H77" s="59" t="s">
        <v>129</v>
      </c>
      <c r="I77" s="60"/>
      <c r="J77" s="60"/>
      <c r="K77" s="61"/>
      <c r="L77" s="59" t="s">
        <v>116</v>
      </c>
      <c r="M77" s="60"/>
      <c r="N77" s="61"/>
      <c r="O77" s="2"/>
    </row>
    <row r="78" spans="1:15" ht="12.75" customHeight="1">
      <c r="A78" s="3"/>
      <c r="B78" s="3"/>
      <c r="C78" s="3"/>
      <c r="D78" s="3"/>
      <c r="E78" s="3"/>
      <c r="F78" s="3"/>
      <c r="G78" s="3"/>
      <c r="H78" s="52"/>
      <c r="I78" s="23"/>
      <c r="J78" s="23"/>
      <c r="K78" s="54"/>
      <c r="L78" s="23"/>
      <c r="M78" s="23"/>
      <c r="N78" s="55"/>
      <c r="O78" s="2"/>
    </row>
    <row r="79" spans="1:15" ht="12.75" customHeight="1">
      <c r="A79" s="9" t="s">
        <v>115</v>
      </c>
      <c r="B79" s="3" t="s">
        <v>40</v>
      </c>
      <c r="C79" s="3"/>
      <c r="D79" s="3"/>
      <c r="E79" s="3"/>
      <c r="F79" s="3"/>
      <c r="G79" s="3"/>
      <c r="H79" s="52"/>
      <c r="I79" s="23"/>
      <c r="J79" s="57">
        <v>1.7938</v>
      </c>
      <c r="K79" s="55"/>
      <c r="L79" s="23"/>
      <c r="M79" s="23"/>
      <c r="N79" s="58">
        <v>1.62</v>
      </c>
      <c r="O79" s="2"/>
    </row>
    <row r="80" spans="1:15" ht="12.75" customHeight="1">
      <c r="A80" s="3"/>
      <c r="B80" s="3"/>
      <c r="C80" s="3"/>
      <c r="D80" s="3"/>
      <c r="E80" s="3"/>
      <c r="F80" s="3"/>
      <c r="G80" s="3"/>
      <c r="H80" s="53"/>
      <c r="I80" s="51"/>
      <c r="J80" s="51"/>
      <c r="K80" s="56"/>
      <c r="L80" s="51"/>
      <c r="M80" s="51"/>
      <c r="N80" s="56"/>
      <c r="O80" s="2"/>
    </row>
    <row r="81" spans="1:15" ht="12.75" customHeight="1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"/>
    </row>
    <row r="82" spans="1:15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"/>
    </row>
    <row r="83" spans="1:1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</sheetData>
  <mergeCells count="2">
    <mergeCell ref="H77:K77"/>
    <mergeCell ref="L77:N77"/>
  </mergeCells>
  <printOptions/>
  <pageMargins left="0.5" right="0.25" top="0" bottom="0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2002-02-28T07:20:18Z</cp:lastPrinted>
  <dcterms:created xsi:type="dcterms:W3CDTF">1999-05-27T08:32:23Z</dcterms:created>
  <dcterms:modified xsi:type="dcterms:W3CDTF">2002-02-28T03:33:31Z</dcterms:modified>
  <cp:category/>
  <cp:version/>
  <cp:contentType/>
  <cp:contentStatus/>
</cp:coreProperties>
</file>